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AB1C766E-62A6-4FB9-A23A-0B63D999609D}" xr6:coauthVersionLast="47" xr6:coauthVersionMax="47" xr10:uidLastSave="{00000000-0000-0000-0000-000000000000}"/>
  <bookViews>
    <workbookView xWindow="-120" yWindow="-120" windowWidth="51840" windowHeight="21120" xr2:uid="{00000000-000D-0000-FFFF-FFFF00000000}"/>
  </bookViews>
  <sheets>
    <sheet name="All Fac by RaceEth" sheetId="1" r:id="rId1"/>
    <sheet name="FT Fac by RaceEth" sheetId="6" r:id="rId2"/>
    <sheet name="PT Fac by RaceEth" sheetId="7" r:id="rId3"/>
    <sheet name="Ten-TT Fac by RaceEth" sheetId="8" r:id="rId4"/>
    <sheet name="Non-TT Fac by RaceEth"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9" l="1"/>
  <c r="S29" i="9"/>
  <c r="S28" i="9"/>
  <c r="S27" i="9"/>
  <c r="S26" i="9"/>
  <c r="S25" i="9"/>
  <c r="S24" i="9"/>
  <c r="S22" i="9"/>
  <c r="S21" i="9"/>
  <c r="S20" i="9"/>
  <c r="S19" i="9"/>
  <c r="S18" i="9"/>
  <c r="S17" i="9"/>
  <c r="S16" i="9"/>
  <c r="S15" i="9"/>
  <c r="S14" i="9"/>
  <c r="S30" i="8"/>
  <c r="S29" i="8"/>
  <c r="S28" i="8"/>
  <c r="S27" i="8"/>
  <c r="S26" i="8"/>
  <c r="S25" i="8"/>
  <c r="S24" i="8"/>
  <c r="S22" i="8"/>
  <c r="S21" i="8"/>
  <c r="S20" i="8"/>
  <c r="S19" i="8"/>
  <c r="S18" i="8"/>
  <c r="S17" i="8"/>
  <c r="S16" i="8"/>
  <c r="S15" i="8"/>
  <c r="S14" i="8"/>
  <c r="S30" i="7"/>
  <c r="S29" i="7"/>
  <c r="S28" i="7"/>
  <c r="S27" i="7"/>
  <c r="S26" i="7"/>
  <c r="S25" i="7"/>
  <c r="S24" i="7"/>
  <c r="S22" i="7"/>
  <c r="S21" i="7"/>
  <c r="S20" i="7"/>
  <c r="S19" i="7"/>
  <c r="S18" i="7"/>
  <c r="S17" i="7"/>
  <c r="S16" i="7"/>
  <c r="S15" i="7"/>
  <c r="S14" i="7"/>
  <c r="S30" i="6"/>
  <c r="S29" i="6"/>
  <c r="S28" i="6"/>
  <c r="S27" i="6"/>
  <c r="S26" i="6"/>
  <c r="S25" i="6"/>
  <c r="S24" i="6"/>
  <c r="S22" i="6"/>
  <c r="S21" i="6"/>
  <c r="S20" i="6"/>
  <c r="S19" i="6"/>
  <c r="S18" i="6"/>
  <c r="S17" i="6"/>
  <c r="S16" i="6"/>
  <c r="S15" i="6"/>
  <c r="S14" i="6"/>
  <c r="S30" i="1"/>
  <c r="S29" i="1"/>
  <c r="S28" i="1"/>
  <c r="S27" i="1"/>
  <c r="S26" i="1"/>
  <c r="S25" i="1"/>
  <c r="S24" i="1"/>
  <c r="S22" i="1"/>
  <c r="S21" i="1"/>
  <c r="S20" i="1"/>
  <c r="S19" i="1"/>
  <c r="S18" i="1"/>
  <c r="S17" i="1"/>
  <c r="S16" i="1"/>
  <c r="S15" i="1"/>
  <c r="S14" i="1"/>
  <c r="R30" i="9"/>
  <c r="R29" i="9"/>
  <c r="R28" i="9"/>
  <c r="R27" i="9"/>
  <c r="R26" i="9"/>
  <c r="R25" i="9"/>
  <c r="R24" i="9"/>
  <c r="R22" i="9"/>
  <c r="R21" i="9"/>
  <c r="R20" i="9"/>
  <c r="R19" i="9"/>
  <c r="R18" i="9"/>
  <c r="R17" i="9"/>
  <c r="R16" i="9"/>
  <c r="R15" i="9"/>
  <c r="R14" i="9"/>
  <c r="R30" i="8"/>
  <c r="R29" i="8"/>
  <c r="R28" i="8"/>
  <c r="R27" i="8"/>
  <c r="R26" i="8"/>
  <c r="R25" i="8"/>
  <c r="R24" i="8"/>
  <c r="R22" i="8"/>
  <c r="R21" i="8"/>
  <c r="R20" i="8"/>
  <c r="R19" i="8"/>
  <c r="R18" i="8"/>
  <c r="R17" i="8"/>
  <c r="R16" i="8"/>
  <c r="R15" i="8"/>
  <c r="R14" i="8"/>
  <c r="R30" i="7"/>
  <c r="R29" i="7"/>
  <c r="R28" i="7"/>
  <c r="R27" i="7"/>
  <c r="R26" i="7"/>
  <c r="R25" i="7"/>
  <c r="R24" i="7"/>
  <c r="R22" i="7"/>
  <c r="R21" i="7"/>
  <c r="R20" i="7"/>
  <c r="R19" i="7"/>
  <c r="R18" i="7"/>
  <c r="R17" i="7"/>
  <c r="R16" i="7"/>
  <c r="R15" i="7"/>
  <c r="R14" i="7"/>
  <c r="R30" i="6"/>
  <c r="R29" i="6"/>
  <c r="R28" i="6"/>
  <c r="R27" i="6"/>
  <c r="R26" i="6"/>
  <c r="R25" i="6"/>
  <c r="R24" i="6"/>
  <c r="R22" i="6"/>
  <c r="R21" i="6"/>
  <c r="R20" i="6"/>
  <c r="R19" i="6"/>
  <c r="R18" i="6"/>
  <c r="R17" i="6"/>
  <c r="R16" i="6"/>
  <c r="R15" i="6"/>
  <c r="R14" i="6"/>
  <c r="R30" i="1"/>
  <c r="Q30" i="9"/>
  <c r="P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P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30" i="8"/>
  <c r="P30" i="8"/>
  <c r="O30" i="8"/>
  <c r="N30" i="8"/>
  <c r="M30" i="8"/>
  <c r="L30" i="8"/>
  <c r="K30" i="8"/>
  <c r="J30" i="8"/>
  <c r="I30" i="8"/>
  <c r="H30" i="8"/>
  <c r="G30" i="8"/>
  <c r="F30" i="8"/>
  <c r="E30" i="8"/>
  <c r="D30" i="8"/>
  <c r="C30" i="8"/>
  <c r="B30" i="8"/>
  <c r="Q29" i="8"/>
  <c r="P29" i="8"/>
  <c r="O29" i="8"/>
  <c r="N29" i="8"/>
  <c r="M29" i="8"/>
  <c r="L29" i="8"/>
  <c r="K29" i="8"/>
  <c r="J29" i="8"/>
  <c r="I29" i="8"/>
  <c r="H29" i="8"/>
  <c r="G29" i="8"/>
  <c r="F29" i="8"/>
  <c r="E29" i="8"/>
  <c r="D29" i="8"/>
  <c r="C29" i="8"/>
  <c r="B29" i="8"/>
  <c r="Q28" i="8"/>
  <c r="P28" i="8"/>
  <c r="O28" i="8"/>
  <c r="N28" i="8"/>
  <c r="M28" i="8"/>
  <c r="L28" i="8"/>
  <c r="K28" i="8"/>
  <c r="J28" i="8"/>
  <c r="I28" i="8"/>
  <c r="H28" i="8"/>
  <c r="G28" i="8"/>
  <c r="F28" i="8"/>
  <c r="E28" i="8"/>
  <c r="D28" i="8"/>
  <c r="C28" i="8"/>
  <c r="B28" i="8"/>
  <c r="Q27" i="8"/>
  <c r="P27" i="8"/>
  <c r="O27" i="8"/>
  <c r="N27" i="8"/>
  <c r="M27" i="8"/>
  <c r="L27" i="8"/>
  <c r="K27" i="8"/>
  <c r="J27" i="8"/>
  <c r="I27" i="8"/>
  <c r="H27" i="8"/>
  <c r="G27" i="8"/>
  <c r="F27" i="8"/>
  <c r="E27" i="8"/>
  <c r="D27" i="8"/>
  <c r="C27" i="8"/>
  <c r="B27" i="8"/>
  <c r="Q26" i="8"/>
  <c r="P26" i="8"/>
  <c r="O26" i="8"/>
  <c r="N26" i="8"/>
  <c r="M26" i="8"/>
  <c r="L26" i="8"/>
  <c r="K26" i="8"/>
  <c r="J26" i="8"/>
  <c r="I26" i="8"/>
  <c r="H26" i="8"/>
  <c r="G26" i="8"/>
  <c r="F26" i="8"/>
  <c r="E26" i="8"/>
  <c r="D26" i="8"/>
  <c r="C26" i="8"/>
  <c r="B26" i="8"/>
  <c r="Q25" i="8"/>
  <c r="P25" i="8"/>
  <c r="O25" i="8"/>
  <c r="N25" i="8"/>
  <c r="M25" i="8"/>
  <c r="L25" i="8"/>
  <c r="K25" i="8"/>
  <c r="J25" i="8"/>
  <c r="I25" i="8"/>
  <c r="H25" i="8"/>
  <c r="G25" i="8"/>
  <c r="F25" i="8"/>
  <c r="E25" i="8"/>
  <c r="D25" i="8"/>
  <c r="C25" i="8"/>
  <c r="B25" i="8"/>
  <c r="Q24" i="8"/>
  <c r="P24" i="8"/>
  <c r="O24" i="8"/>
  <c r="N24" i="8"/>
  <c r="M24" i="8"/>
  <c r="L24" i="8"/>
  <c r="K24" i="8"/>
  <c r="J24" i="8"/>
  <c r="I24" i="8"/>
  <c r="H24" i="8"/>
  <c r="G24" i="8"/>
  <c r="F24" i="8"/>
  <c r="E24" i="8"/>
  <c r="D24" i="8"/>
  <c r="C24" i="8"/>
  <c r="B24" i="8"/>
  <c r="Q22" i="8"/>
  <c r="P22" i="8"/>
  <c r="O22" i="8"/>
  <c r="N22" i="8"/>
  <c r="M22" i="8"/>
  <c r="L22" i="8"/>
  <c r="K22" i="8"/>
  <c r="J22" i="8"/>
  <c r="I22" i="8"/>
  <c r="H22" i="8"/>
  <c r="G22" i="8"/>
  <c r="F22" i="8"/>
  <c r="E22" i="8"/>
  <c r="D22" i="8"/>
  <c r="C22" i="8"/>
  <c r="B22" i="8"/>
  <c r="Q21" i="8"/>
  <c r="P21" i="8"/>
  <c r="O21" i="8"/>
  <c r="N21" i="8"/>
  <c r="M21" i="8"/>
  <c r="L21" i="8"/>
  <c r="K21" i="8"/>
  <c r="J21" i="8"/>
  <c r="I21" i="8"/>
  <c r="H21" i="8"/>
  <c r="G21" i="8"/>
  <c r="F21" i="8"/>
  <c r="E21" i="8"/>
  <c r="D21" i="8"/>
  <c r="C21" i="8"/>
  <c r="B21" i="8"/>
  <c r="Q20" i="8"/>
  <c r="P20" i="8"/>
  <c r="O20" i="8"/>
  <c r="N20" i="8"/>
  <c r="M20" i="8"/>
  <c r="L20" i="8"/>
  <c r="K20" i="8"/>
  <c r="J20" i="8"/>
  <c r="I20" i="8"/>
  <c r="H20" i="8"/>
  <c r="G20" i="8"/>
  <c r="F20" i="8"/>
  <c r="E20" i="8"/>
  <c r="D20" i="8"/>
  <c r="C20" i="8"/>
  <c r="B20" i="8"/>
  <c r="Q19" i="8"/>
  <c r="P19" i="8"/>
  <c r="O19" i="8"/>
  <c r="N19" i="8"/>
  <c r="M19" i="8"/>
  <c r="L19" i="8"/>
  <c r="K19" i="8"/>
  <c r="J19" i="8"/>
  <c r="I19" i="8"/>
  <c r="H19" i="8"/>
  <c r="G19" i="8"/>
  <c r="F19" i="8"/>
  <c r="E19" i="8"/>
  <c r="D19" i="8"/>
  <c r="C19" i="8"/>
  <c r="B19" i="8"/>
  <c r="Q18" i="8"/>
  <c r="P18" i="8"/>
  <c r="O18" i="8"/>
  <c r="N18" i="8"/>
  <c r="M18" i="8"/>
  <c r="L18" i="8"/>
  <c r="K18" i="8"/>
  <c r="J18" i="8"/>
  <c r="I18" i="8"/>
  <c r="H18" i="8"/>
  <c r="G18" i="8"/>
  <c r="F18" i="8"/>
  <c r="E18" i="8"/>
  <c r="D18" i="8"/>
  <c r="C18" i="8"/>
  <c r="B18" i="8"/>
  <c r="Q17" i="8"/>
  <c r="P17" i="8"/>
  <c r="O17" i="8"/>
  <c r="N17" i="8"/>
  <c r="M17" i="8"/>
  <c r="L17" i="8"/>
  <c r="K17" i="8"/>
  <c r="J17" i="8"/>
  <c r="I17" i="8"/>
  <c r="H17" i="8"/>
  <c r="G17" i="8"/>
  <c r="F17" i="8"/>
  <c r="E17" i="8"/>
  <c r="D17" i="8"/>
  <c r="C17" i="8"/>
  <c r="B17" i="8"/>
  <c r="Q16" i="8"/>
  <c r="P16" i="8"/>
  <c r="O16" i="8"/>
  <c r="N16" i="8"/>
  <c r="M16" i="8"/>
  <c r="L16" i="8"/>
  <c r="K16" i="8"/>
  <c r="J16" i="8"/>
  <c r="I16" i="8"/>
  <c r="H16" i="8"/>
  <c r="G16" i="8"/>
  <c r="F16" i="8"/>
  <c r="E16" i="8"/>
  <c r="D16" i="8"/>
  <c r="C16" i="8"/>
  <c r="B16" i="8"/>
  <c r="Q15" i="8"/>
  <c r="P15" i="8"/>
  <c r="O15" i="8"/>
  <c r="N15" i="8"/>
  <c r="M15" i="8"/>
  <c r="L15" i="8"/>
  <c r="K15" i="8"/>
  <c r="J15" i="8"/>
  <c r="I15" i="8"/>
  <c r="H15" i="8"/>
  <c r="G15" i="8"/>
  <c r="F15" i="8"/>
  <c r="E15" i="8"/>
  <c r="D15" i="8"/>
  <c r="C15" i="8"/>
  <c r="B15" i="8"/>
  <c r="Q14" i="8"/>
  <c r="P14" i="8"/>
  <c r="O14" i="8"/>
  <c r="N14" i="8"/>
  <c r="M14" i="8"/>
  <c r="L14" i="8"/>
  <c r="K14" i="8"/>
  <c r="J14" i="8"/>
  <c r="I14" i="8"/>
  <c r="H14" i="8"/>
  <c r="G14" i="8"/>
  <c r="F14" i="8"/>
  <c r="E14" i="8"/>
  <c r="D14" i="8"/>
  <c r="C14" i="8"/>
  <c r="B14" i="8"/>
  <c r="Q30" i="7"/>
  <c r="P30" i="7"/>
  <c r="O30" i="7"/>
  <c r="N30" i="7"/>
  <c r="M30" i="7"/>
  <c r="L30" i="7"/>
  <c r="K30" i="7"/>
  <c r="J30" i="7"/>
  <c r="I30" i="7"/>
  <c r="H30" i="7"/>
  <c r="G30" i="7"/>
  <c r="F30" i="7"/>
  <c r="E30" i="7"/>
  <c r="D30" i="7"/>
  <c r="C30" i="7"/>
  <c r="B30" i="7"/>
  <c r="Q29" i="7"/>
  <c r="P29" i="7"/>
  <c r="O29" i="7"/>
  <c r="N29" i="7"/>
  <c r="M29" i="7"/>
  <c r="L29" i="7"/>
  <c r="K29" i="7"/>
  <c r="J29" i="7"/>
  <c r="I29" i="7"/>
  <c r="H29" i="7"/>
  <c r="G29" i="7"/>
  <c r="F29" i="7"/>
  <c r="E29" i="7"/>
  <c r="D29" i="7"/>
  <c r="C29" i="7"/>
  <c r="B29" i="7"/>
  <c r="Q28" i="7"/>
  <c r="P28" i="7"/>
  <c r="O28" i="7"/>
  <c r="N28" i="7"/>
  <c r="M28" i="7"/>
  <c r="L28" i="7"/>
  <c r="K28" i="7"/>
  <c r="J28" i="7"/>
  <c r="I28" i="7"/>
  <c r="H28" i="7"/>
  <c r="G28" i="7"/>
  <c r="F28" i="7"/>
  <c r="E28" i="7"/>
  <c r="D28" i="7"/>
  <c r="C28" i="7"/>
  <c r="B28" i="7"/>
  <c r="Q27" i="7"/>
  <c r="P27" i="7"/>
  <c r="O27" i="7"/>
  <c r="N27" i="7"/>
  <c r="M27" i="7"/>
  <c r="L27" i="7"/>
  <c r="K27" i="7"/>
  <c r="J27" i="7"/>
  <c r="I27" i="7"/>
  <c r="H27" i="7"/>
  <c r="G27" i="7"/>
  <c r="F27" i="7"/>
  <c r="E27" i="7"/>
  <c r="D27" i="7"/>
  <c r="C27" i="7"/>
  <c r="B27" i="7"/>
  <c r="Q26" i="7"/>
  <c r="P26" i="7"/>
  <c r="O26" i="7"/>
  <c r="N26" i="7"/>
  <c r="M26" i="7"/>
  <c r="L26" i="7"/>
  <c r="K26" i="7"/>
  <c r="J26" i="7"/>
  <c r="I26" i="7"/>
  <c r="H26" i="7"/>
  <c r="G26" i="7"/>
  <c r="F26" i="7"/>
  <c r="E26" i="7"/>
  <c r="D26" i="7"/>
  <c r="C26" i="7"/>
  <c r="B26" i="7"/>
  <c r="Q25" i="7"/>
  <c r="P25" i="7"/>
  <c r="O25" i="7"/>
  <c r="N25" i="7"/>
  <c r="M25" i="7"/>
  <c r="L25" i="7"/>
  <c r="K25" i="7"/>
  <c r="J25" i="7"/>
  <c r="I25" i="7"/>
  <c r="H25" i="7"/>
  <c r="G25" i="7"/>
  <c r="F25" i="7"/>
  <c r="E25" i="7"/>
  <c r="D25" i="7"/>
  <c r="C25" i="7"/>
  <c r="B25" i="7"/>
  <c r="Q24" i="7"/>
  <c r="P24" i="7"/>
  <c r="O24" i="7"/>
  <c r="N24" i="7"/>
  <c r="M24" i="7"/>
  <c r="L24" i="7"/>
  <c r="K24" i="7"/>
  <c r="J24" i="7"/>
  <c r="I24" i="7"/>
  <c r="H24" i="7"/>
  <c r="G24" i="7"/>
  <c r="F24" i="7"/>
  <c r="E24" i="7"/>
  <c r="D24" i="7"/>
  <c r="C24" i="7"/>
  <c r="B24" i="7"/>
  <c r="Q22" i="7"/>
  <c r="P22" i="7"/>
  <c r="O22" i="7"/>
  <c r="N22" i="7"/>
  <c r="M22" i="7"/>
  <c r="L22" i="7"/>
  <c r="K22" i="7"/>
  <c r="J22" i="7"/>
  <c r="I22" i="7"/>
  <c r="H22" i="7"/>
  <c r="G22" i="7"/>
  <c r="F22" i="7"/>
  <c r="E22" i="7"/>
  <c r="D22" i="7"/>
  <c r="C22" i="7"/>
  <c r="B22" i="7"/>
  <c r="Q21" i="7"/>
  <c r="P21" i="7"/>
  <c r="O21" i="7"/>
  <c r="N21" i="7"/>
  <c r="M21" i="7"/>
  <c r="L21" i="7"/>
  <c r="K21" i="7"/>
  <c r="J21" i="7"/>
  <c r="I21" i="7"/>
  <c r="H21" i="7"/>
  <c r="G21" i="7"/>
  <c r="F21" i="7"/>
  <c r="E21" i="7"/>
  <c r="D21" i="7"/>
  <c r="C21" i="7"/>
  <c r="B21" i="7"/>
  <c r="Q20" i="7"/>
  <c r="P20" i="7"/>
  <c r="O20" i="7"/>
  <c r="N20" i="7"/>
  <c r="M20" i="7"/>
  <c r="L20" i="7"/>
  <c r="K20" i="7"/>
  <c r="J20" i="7"/>
  <c r="I20" i="7"/>
  <c r="H20" i="7"/>
  <c r="G20" i="7"/>
  <c r="F20" i="7"/>
  <c r="E20" i="7"/>
  <c r="D20" i="7"/>
  <c r="C20" i="7"/>
  <c r="B20" i="7"/>
  <c r="Q19" i="7"/>
  <c r="P19" i="7"/>
  <c r="O19" i="7"/>
  <c r="N19" i="7"/>
  <c r="M19" i="7"/>
  <c r="L19" i="7"/>
  <c r="K19" i="7"/>
  <c r="J19" i="7"/>
  <c r="I19" i="7"/>
  <c r="H19" i="7"/>
  <c r="G19" i="7"/>
  <c r="F19" i="7"/>
  <c r="E19" i="7"/>
  <c r="D19" i="7"/>
  <c r="C19" i="7"/>
  <c r="B19" i="7"/>
  <c r="Q18" i="7"/>
  <c r="P18" i="7"/>
  <c r="O18" i="7"/>
  <c r="N18" i="7"/>
  <c r="M18" i="7"/>
  <c r="L18" i="7"/>
  <c r="K18" i="7"/>
  <c r="J18" i="7"/>
  <c r="I18" i="7"/>
  <c r="H18" i="7"/>
  <c r="G18" i="7"/>
  <c r="F18" i="7"/>
  <c r="E18" i="7"/>
  <c r="D18" i="7"/>
  <c r="C18" i="7"/>
  <c r="B18" i="7"/>
  <c r="Q17" i="7"/>
  <c r="P17" i="7"/>
  <c r="O17" i="7"/>
  <c r="N17" i="7"/>
  <c r="M17" i="7"/>
  <c r="L17" i="7"/>
  <c r="K17" i="7"/>
  <c r="J17" i="7"/>
  <c r="I17" i="7"/>
  <c r="H17" i="7"/>
  <c r="G17" i="7"/>
  <c r="F17" i="7"/>
  <c r="E17" i="7"/>
  <c r="D17" i="7"/>
  <c r="C17" i="7"/>
  <c r="B17" i="7"/>
  <c r="Q16" i="7"/>
  <c r="P16" i="7"/>
  <c r="O16" i="7"/>
  <c r="N16" i="7"/>
  <c r="M16" i="7"/>
  <c r="L16" i="7"/>
  <c r="K16" i="7"/>
  <c r="J16" i="7"/>
  <c r="I16" i="7"/>
  <c r="H16" i="7"/>
  <c r="G16" i="7"/>
  <c r="F16" i="7"/>
  <c r="E16" i="7"/>
  <c r="D16" i="7"/>
  <c r="C16" i="7"/>
  <c r="B16" i="7"/>
  <c r="Q15" i="7"/>
  <c r="P15" i="7"/>
  <c r="O15" i="7"/>
  <c r="N15" i="7"/>
  <c r="M15" i="7"/>
  <c r="L15" i="7"/>
  <c r="K15" i="7"/>
  <c r="J15" i="7"/>
  <c r="I15" i="7"/>
  <c r="H15" i="7"/>
  <c r="G15" i="7"/>
  <c r="F15" i="7"/>
  <c r="E15" i="7"/>
  <c r="D15" i="7"/>
  <c r="C15" i="7"/>
  <c r="B15" i="7"/>
  <c r="Q14" i="7"/>
  <c r="P14" i="7"/>
  <c r="O14" i="7"/>
  <c r="N14" i="7"/>
  <c r="M14" i="7"/>
  <c r="L14" i="7"/>
  <c r="K14" i="7"/>
  <c r="J14" i="7"/>
  <c r="I14" i="7"/>
  <c r="H14" i="7"/>
  <c r="G14" i="7"/>
  <c r="F14" i="7"/>
  <c r="E14" i="7"/>
  <c r="D14" i="7"/>
  <c r="C14" i="7"/>
  <c r="B14" i="7"/>
  <c r="Q30" i="6"/>
  <c r="D30" i="6"/>
  <c r="C30" i="6"/>
  <c r="Q29" i="6"/>
  <c r="P29" i="6"/>
  <c r="O29" i="6"/>
  <c r="N29" i="6"/>
  <c r="M29" i="6"/>
  <c r="L29" i="6"/>
  <c r="K29" i="6"/>
  <c r="J29" i="6"/>
  <c r="I29" i="6"/>
  <c r="H29" i="6"/>
  <c r="G29" i="6"/>
  <c r="F29" i="6"/>
  <c r="D29" i="6"/>
  <c r="C29" i="6"/>
  <c r="B29" i="6"/>
  <c r="Q28" i="6"/>
  <c r="P28" i="6"/>
  <c r="O28" i="6"/>
  <c r="N28" i="6"/>
  <c r="M28" i="6"/>
  <c r="Q27" i="6"/>
  <c r="P27" i="6"/>
  <c r="O27" i="6"/>
  <c r="N27" i="6"/>
  <c r="M27" i="6"/>
  <c r="L27" i="6"/>
  <c r="K27" i="6"/>
  <c r="J27" i="6"/>
  <c r="I27" i="6"/>
  <c r="G27" i="6"/>
  <c r="F27" i="6"/>
  <c r="D27" i="6"/>
  <c r="C27" i="6"/>
  <c r="B27" i="6"/>
  <c r="Q26" i="6"/>
  <c r="P26" i="6"/>
  <c r="O26" i="6"/>
  <c r="N26" i="6"/>
  <c r="M26" i="6"/>
  <c r="L26" i="6"/>
  <c r="K26" i="6"/>
  <c r="J26" i="6"/>
  <c r="I26" i="6"/>
  <c r="P25" i="6"/>
  <c r="O25" i="6"/>
  <c r="N25" i="6"/>
  <c r="M25" i="6"/>
  <c r="L25" i="6"/>
  <c r="K25" i="6"/>
  <c r="J25" i="6"/>
  <c r="I25" i="6"/>
  <c r="D25" i="6"/>
  <c r="C25" i="6"/>
  <c r="B25" i="6"/>
  <c r="Q24" i="6"/>
  <c r="P24" i="6"/>
  <c r="O24" i="6"/>
  <c r="N24" i="6"/>
  <c r="M24" i="6"/>
  <c r="L24" i="6"/>
  <c r="K24" i="6"/>
  <c r="J24" i="6"/>
  <c r="I24" i="6"/>
  <c r="H24" i="6"/>
  <c r="G24" i="6"/>
  <c r="F24" i="6"/>
  <c r="Q21" i="6"/>
  <c r="P21" i="6"/>
  <c r="O21" i="6"/>
  <c r="N21" i="6"/>
  <c r="M21" i="6"/>
  <c r="L21" i="6"/>
  <c r="K21" i="6"/>
  <c r="J21" i="6"/>
  <c r="I21" i="6"/>
  <c r="H21" i="6"/>
  <c r="G21" i="6"/>
  <c r="F21" i="6"/>
  <c r="E21" i="6"/>
  <c r="D21" i="6"/>
  <c r="C21" i="6"/>
  <c r="B21" i="6"/>
  <c r="Q20" i="6"/>
  <c r="D20" i="6"/>
  <c r="C20" i="6"/>
  <c r="B20" i="6"/>
  <c r="Q19" i="6"/>
  <c r="P19" i="6"/>
  <c r="O19" i="6"/>
  <c r="N19" i="6"/>
  <c r="M19" i="6"/>
  <c r="L19" i="6"/>
  <c r="K19" i="6"/>
  <c r="J19" i="6"/>
  <c r="I19" i="6"/>
  <c r="H19" i="6"/>
  <c r="G19" i="6"/>
  <c r="F19" i="6"/>
  <c r="E19" i="6"/>
  <c r="D19" i="6"/>
  <c r="C19" i="6"/>
  <c r="B19" i="6"/>
  <c r="Q18" i="6"/>
  <c r="P18" i="6"/>
  <c r="O18" i="6"/>
  <c r="N18" i="6"/>
  <c r="M18" i="6"/>
  <c r="Q17" i="6"/>
  <c r="P17" i="6"/>
  <c r="O17" i="6"/>
  <c r="N17" i="6"/>
  <c r="M17" i="6"/>
  <c r="L17" i="6"/>
  <c r="K17" i="6"/>
  <c r="J17" i="6"/>
  <c r="I17" i="6"/>
  <c r="H17" i="6"/>
  <c r="G17" i="6"/>
  <c r="F17" i="6"/>
  <c r="D17" i="6"/>
  <c r="C17" i="6"/>
  <c r="B17" i="6"/>
  <c r="Q16" i="6"/>
  <c r="P16" i="6"/>
  <c r="O16" i="6"/>
  <c r="N16" i="6"/>
  <c r="M16" i="6"/>
  <c r="L16" i="6"/>
  <c r="K16" i="6"/>
  <c r="J16" i="6"/>
  <c r="I16" i="6"/>
  <c r="Q15" i="6"/>
  <c r="P15" i="6"/>
  <c r="O15" i="6"/>
  <c r="N15" i="6"/>
  <c r="M15" i="6"/>
  <c r="L15" i="6"/>
  <c r="K15" i="6"/>
  <c r="J15" i="6"/>
  <c r="I15" i="6"/>
  <c r="D15" i="6"/>
  <c r="C15" i="6"/>
  <c r="B15" i="6"/>
  <c r="Q14" i="6"/>
  <c r="P14" i="6"/>
  <c r="O14" i="6"/>
  <c r="N14" i="6"/>
  <c r="M14" i="6"/>
  <c r="L14" i="6"/>
  <c r="K14" i="6"/>
  <c r="J14" i="6"/>
  <c r="I14" i="6"/>
  <c r="H14" i="6"/>
  <c r="G14" i="6"/>
  <c r="F14" i="6"/>
  <c r="Q22" i="6"/>
  <c r="P30" i="6"/>
  <c r="O30" i="6"/>
  <c r="N30" i="6"/>
  <c r="M30" i="6"/>
  <c r="L28" i="6"/>
  <c r="K28" i="6"/>
  <c r="J28" i="6"/>
  <c r="I28" i="6"/>
  <c r="H26" i="6"/>
  <c r="G26" i="6"/>
  <c r="F18" i="6"/>
  <c r="E24" i="6"/>
  <c r="D24" i="6"/>
  <c r="C24" i="6"/>
  <c r="B30" i="6"/>
  <c r="R15" i="1" l="1"/>
  <c r="R22" i="1"/>
  <c r="R14" i="1"/>
  <c r="R18" i="1"/>
  <c r="R20" i="1"/>
  <c r="R24" i="1"/>
  <c r="R17" i="1"/>
  <c r="R26" i="1"/>
  <c r="R28" i="1"/>
  <c r="R16" i="1"/>
  <c r="R19" i="1"/>
  <c r="R29" i="1"/>
  <c r="R21" i="1"/>
  <c r="R25" i="1"/>
  <c r="R27" i="1"/>
  <c r="E29" i="6"/>
  <c r="E17" i="6"/>
  <c r="E27" i="6"/>
  <c r="H27" i="6"/>
  <c r="G25" i="6"/>
  <c r="E25" i="6"/>
  <c r="F15" i="6"/>
  <c r="B22" i="6"/>
  <c r="F25" i="6"/>
  <c r="G15" i="6"/>
  <c r="C22" i="6"/>
  <c r="H15" i="6"/>
  <c r="D22" i="6"/>
  <c r="H25" i="6"/>
  <c r="E15" i="6"/>
  <c r="G22" i="6"/>
  <c r="H22" i="6"/>
  <c r="B28" i="6"/>
  <c r="C18" i="6"/>
  <c r="G20" i="6"/>
  <c r="K22" i="6"/>
  <c r="C28" i="6"/>
  <c r="G30" i="6"/>
  <c r="E20" i="6"/>
  <c r="H20" i="6"/>
  <c r="D28" i="6"/>
  <c r="H30" i="6"/>
  <c r="E18" i="6"/>
  <c r="I20" i="6"/>
  <c r="M22" i="6"/>
  <c r="Q25" i="6"/>
  <c r="E28" i="6"/>
  <c r="I30" i="6"/>
  <c r="F22" i="6"/>
  <c r="I22" i="6"/>
  <c r="J22" i="6"/>
  <c r="J20" i="6"/>
  <c r="J30" i="6"/>
  <c r="C16" i="6"/>
  <c r="G18" i="6"/>
  <c r="K20" i="6"/>
  <c r="O22" i="6"/>
  <c r="C26" i="6"/>
  <c r="G28" i="6"/>
  <c r="K30" i="6"/>
  <c r="F20" i="6"/>
  <c r="L22" i="6"/>
  <c r="B16" i="6"/>
  <c r="N22" i="6"/>
  <c r="F28" i="6"/>
  <c r="H18" i="6"/>
  <c r="L20" i="6"/>
  <c r="P22" i="6"/>
  <c r="D26" i="6"/>
  <c r="L30" i="6"/>
  <c r="E16" i="6"/>
  <c r="I18" i="6"/>
  <c r="M20" i="6"/>
  <c r="E26" i="6"/>
  <c r="B14" i="6"/>
  <c r="F16" i="6"/>
  <c r="J18" i="6"/>
  <c r="N20" i="6"/>
  <c r="B24" i="6"/>
  <c r="F26" i="6"/>
  <c r="C14" i="6"/>
  <c r="G16" i="6"/>
  <c r="K18" i="6"/>
  <c r="O20" i="6"/>
  <c r="E30" i="6"/>
  <c r="B18" i="6"/>
  <c r="F30" i="6"/>
  <c r="D18" i="6"/>
  <c r="B26" i="6"/>
  <c r="D16" i="6"/>
  <c r="H28" i="6"/>
  <c r="D14" i="6"/>
  <c r="H16" i="6"/>
  <c r="L18" i="6"/>
  <c r="P20" i="6"/>
  <c r="E22" i="6"/>
  <c r="E14" i="6"/>
  <c r="Q3" i="1"/>
  <c r="Q26" i="1" s="1"/>
  <c r="Q14" i="1" l="1"/>
  <c r="Q15" i="1"/>
  <c r="Q16" i="1"/>
  <c r="Q17" i="1"/>
  <c r="Q19" i="1"/>
  <c r="Q30" i="1"/>
  <c r="Q18" i="1"/>
  <c r="Q20" i="1"/>
  <c r="Q22" i="1"/>
  <c r="Q27" i="1"/>
  <c r="Q24" i="1"/>
  <c r="Q29" i="1"/>
  <c r="Q25" i="1"/>
  <c r="Q28" i="1"/>
  <c r="Q21" i="1"/>
  <c r="P3" i="1"/>
  <c r="P22" i="1" s="1"/>
  <c r="P21" i="1" l="1"/>
  <c r="P25" i="1"/>
  <c r="P26" i="1"/>
  <c r="P14" i="1"/>
  <c r="P15" i="1"/>
  <c r="P18" i="1"/>
  <c r="P20" i="1"/>
  <c r="P27" i="1"/>
  <c r="P28" i="1"/>
  <c r="P29" i="1"/>
  <c r="P17" i="1"/>
  <c r="P24" i="1"/>
  <c r="P16" i="1"/>
  <c r="P19" i="1"/>
  <c r="P30" i="1"/>
  <c r="B3" i="1"/>
  <c r="C3" i="1"/>
  <c r="D3" i="1"/>
  <c r="E3" i="1"/>
  <c r="F3" i="1"/>
  <c r="G3" i="1"/>
  <c r="H3" i="1"/>
  <c r="I3" i="1"/>
  <c r="J3" i="1"/>
  <c r="K3" i="1"/>
  <c r="L3" i="1"/>
  <c r="M3" i="1"/>
  <c r="N3" i="1"/>
  <c r="O3" i="1"/>
  <c r="O14" i="1" s="1"/>
  <c r="O28" i="1" l="1"/>
  <c r="O25" i="1"/>
  <c r="O22" i="1"/>
  <c r="O29" i="1"/>
  <c r="O18" i="1"/>
  <c r="O30" i="1"/>
  <c r="O27" i="1"/>
  <c r="O24" i="1"/>
  <c r="O19" i="1"/>
  <c r="O17" i="1"/>
  <c r="O21" i="1"/>
  <c r="O20" i="1"/>
  <c r="O16" i="1"/>
  <c r="O15" i="1"/>
  <c r="O26" i="1"/>
  <c r="N30" i="1"/>
  <c r="N29" i="1"/>
  <c r="N28" i="1"/>
  <c r="N27" i="1"/>
  <c r="N26" i="1"/>
  <c r="N25" i="1"/>
  <c r="N24" i="1"/>
  <c r="N22" i="1"/>
  <c r="N21" i="1"/>
  <c r="N20" i="1"/>
  <c r="N19" i="1"/>
  <c r="N18" i="1"/>
  <c r="N17" i="1"/>
  <c r="N16" i="1"/>
  <c r="N15" i="1"/>
  <c r="N14" i="1"/>
  <c r="B25" i="1" l="1"/>
  <c r="C25" i="1"/>
  <c r="D25" i="1"/>
  <c r="E25" i="1"/>
  <c r="F25" i="1"/>
  <c r="G25" i="1"/>
  <c r="H25" i="1"/>
  <c r="I25" i="1"/>
  <c r="J25" i="1"/>
  <c r="K25" i="1"/>
  <c r="L25" i="1"/>
  <c r="M25" i="1"/>
  <c r="B26" i="1"/>
  <c r="C26" i="1"/>
  <c r="D26" i="1"/>
  <c r="E26" i="1"/>
  <c r="F26" i="1"/>
  <c r="G26" i="1"/>
  <c r="H26" i="1"/>
  <c r="I26" i="1"/>
  <c r="J26" i="1"/>
  <c r="K26" i="1"/>
  <c r="L26" i="1"/>
  <c r="M26" i="1"/>
  <c r="B27" i="1"/>
  <c r="C27" i="1"/>
  <c r="D27" i="1"/>
  <c r="E27" i="1"/>
  <c r="F27" i="1"/>
  <c r="G27" i="1"/>
  <c r="H27" i="1"/>
  <c r="I27" i="1"/>
  <c r="J27" i="1"/>
  <c r="K27" i="1"/>
  <c r="L27" i="1"/>
  <c r="M27" i="1"/>
  <c r="B28" i="1"/>
  <c r="C28" i="1"/>
  <c r="D28" i="1"/>
  <c r="E28" i="1"/>
  <c r="F28" i="1"/>
  <c r="G28" i="1"/>
  <c r="H28" i="1"/>
  <c r="I28" i="1"/>
  <c r="J28" i="1"/>
  <c r="K28" i="1"/>
  <c r="L28" i="1"/>
  <c r="M28" i="1"/>
  <c r="B29" i="1"/>
  <c r="C29" i="1"/>
  <c r="D29" i="1"/>
  <c r="E29" i="1"/>
  <c r="F29" i="1"/>
  <c r="G29" i="1"/>
  <c r="H29" i="1"/>
  <c r="I29" i="1"/>
  <c r="J29" i="1"/>
  <c r="K29" i="1"/>
  <c r="L29" i="1"/>
  <c r="M29" i="1"/>
  <c r="B30" i="1"/>
  <c r="C30" i="1"/>
  <c r="D30" i="1"/>
  <c r="E30" i="1"/>
  <c r="F30" i="1"/>
  <c r="G30" i="1"/>
  <c r="H30" i="1"/>
  <c r="I30" i="1"/>
  <c r="J30" i="1"/>
  <c r="K30" i="1"/>
  <c r="L30" i="1"/>
  <c r="M30" i="1"/>
  <c r="C24" i="1"/>
  <c r="D24" i="1"/>
  <c r="E24" i="1"/>
  <c r="F24" i="1"/>
  <c r="G24" i="1"/>
  <c r="H24" i="1"/>
  <c r="I24" i="1"/>
  <c r="J24" i="1"/>
  <c r="K24" i="1"/>
  <c r="L24" i="1"/>
  <c r="M24" i="1"/>
  <c r="B24" i="1"/>
  <c r="M22" i="1"/>
  <c r="L22" i="1"/>
  <c r="K22" i="1"/>
  <c r="J22" i="1"/>
  <c r="I22" i="1"/>
  <c r="H22" i="1"/>
  <c r="G22" i="1"/>
  <c r="F22" i="1"/>
  <c r="E22" i="1"/>
  <c r="D22" i="1"/>
  <c r="C22" i="1"/>
  <c r="B22" i="1"/>
  <c r="M21" i="1"/>
  <c r="L21" i="1"/>
  <c r="K21" i="1"/>
  <c r="J21" i="1"/>
  <c r="I21" i="1"/>
  <c r="H21" i="1"/>
  <c r="G21" i="1"/>
  <c r="F21" i="1"/>
  <c r="E21" i="1"/>
  <c r="D21" i="1"/>
  <c r="C21" i="1"/>
  <c r="B21" i="1"/>
  <c r="M20" i="1"/>
  <c r="L20" i="1"/>
  <c r="K20" i="1"/>
  <c r="J20" i="1"/>
  <c r="I20" i="1"/>
  <c r="H20" i="1"/>
  <c r="G20" i="1"/>
  <c r="F20" i="1"/>
  <c r="E20" i="1"/>
  <c r="D20" i="1"/>
  <c r="C20" i="1"/>
  <c r="B20" i="1"/>
  <c r="M19" i="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alcChain>
</file>

<file path=xl/sharedStrings.xml><?xml version="1.0" encoding="utf-8"?>
<sst xmlns="http://schemas.openxmlformats.org/spreadsheetml/2006/main" count="245" uniqueCount="42">
  <si>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</si>
  <si>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</si>
  <si>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</si>
  <si>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</si>
  <si>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</si>
  <si>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</si>
  <si>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</si>
  <si>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</si>
  <si>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</si>
  <si>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</si>
  <si>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</si>
  <si>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</si>
  <si>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</si>
  <si>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</si>
  <si>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</si>
  <si>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</si>
  <si>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</si>
  <si>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</si>
  <si>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Two or more races</t>
  </si>
  <si>
    <t>Race and Ethnicity unknown</t>
  </si>
  <si>
    <t>Percent of Total</t>
  </si>
  <si>
    <t>Percent of U.S. Citizens and Residents with Known Race/Ethnicity</t>
  </si>
  <si>
    <t>Total Tenured and Tenure-Track (N)</t>
  </si>
  <si>
    <t>Total Non-Tenure-Track (N)</t>
  </si>
  <si>
    <t>2018</t>
  </si>
  <si>
    <t>2019</t>
  </si>
  <si>
    <t>2020</t>
  </si>
  <si>
    <t>2021</t>
  </si>
  <si>
    <t>All Faculty</t>
  </si>
  <si>
    <t>Full-Time Faculty</t>
  </si>
  <si>
    <t>Part-Time Faculty</t>
  </si>
  <si>
    <t>Tenured and Tenure-Track Faculty</t>
  </si>
  <si>
    <t>Non-Tenure-Track Faculty</t>
  </si>
  <si>
    <t>Full-Time Total (N)</t>
  </si>
  <si>
    <t>Part-Time Total (N)</t>
  </si>
  <si>
    <t>U.S. Nonresident</t>
  </si>
  <si>
    <t>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Data for race/ethnicity categories were collected and reported using definitions from IPEDS; values for 2011 and 2012 have been  revised to reflect these guidelines. Individuals may be counted in only one category. Percent of total uses the total number of employees as a denominator; changes in unknown  race/ethnicity can distort percentages. Percentages of U.S. citizens and legal residents with known race/ethnicity remove employees with unknown race/ethnicity as well as U.S. Nonresident (international) employees from the denominator; this calculation is comparable to figures from the U.S. Census.
Full-Time Equivalency calculated as 1 FT = FTE, 1 PT = 1/3 FTE.  
Data Source: SBU Data Warehouse ReportEmployeeJobRecords.</t>
  </si>
  <si>
    <t>2022</t>
  </si>
  <si>
    <t>Fall Headcount of Employees with Faculty Status By Race/Ethnicity, Fall 2006-Fall 2022
Primary Occupations in Instruction, Research, Public Service, and Instruction/Research/Public Service</t>
  </si>
  <si>
    <t>Native Hawaiian or Other Pacific Isl.</t>
  </si>
  <si>
    <t>Fall Headcount of Employees with Faculty Status By Race/Ethnicity, Fall 2006-Fall 2023
Primary Occupations in Instruction, Research, Public Service, and Instruction/Research/Public Service</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</si>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</sst>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b/>
      <sz val="11"/>
      <color theme="1"/>
      <name val="Arial"/>
      <family val="2"/>
    </font>
    <font>
      <sz val="9"/>
      <color theme="1"/>
      <name val="Arial"/>
      <family val="2"/>
    </font>
    <font>
      <sz val="8"/>
      <name val="Calibri"/>
      <family val="2"/>
      <scheme val="minor"/>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21">
    <xf numFmtId="0" fontId="0" fillId="0" borderId="0" xfId="0"/>
    <xf numFmtId="0" fontId="2" fillId="0" borderId="0" xfId="0" applyFont="1"/>
    <xf numFmtId="3" fontId="2" fillId="0" borderId="0" xfId="0" applyNumberFormat="1" applyFont="1"/>
    <xf numFmtId="3" fontId="3" fillId="0" borderId="1" xfId="0" quotePrefix="1" applyNumberFormat="1" applyFont="1" applyBorder="1" applyAlignment="1">
      <alignment horizontal="right"/>
    </xf>
    <xf numFmtId="0" fontId="5" fillId="0" borderId="1" xfId="0" applyFont="1" applyBorder="1"/>
    <xf numFmtId="0" fontId="6" fillId="0" borderId="0" xfId="0" applyFont="1" applyAlignment="1">
      <alignment horizontal="left" indent="1"/>
    </xf>
    <xf numFmtId="0" fontId="8" fillId="0" borderId="0" xfId="0" applyFont="1"/>
    <xf numFmtId="3" fontId="8" fillId="0" borderId="0" xfId="0" applyNumberFormat="1" applyFont="1"/>
    <xf numFmtId="3" fontId="6" fillId="0" borderId="0" xfId="0" applyNumberFormat="1" applyFont="1"/>
    <xf numFmtId="164" fontId="8" fillId="0" borderId="0" xfId="0" applyNumberFormat="1" applyFont="1"/>
    <xf numFmtId="164" fontId="6" fillId="0" borderId="0" xfId="0" applyNumberFormat="1" applyFont="1"/>
    <xf numFmtId="0" fontId="1" fillId="0" borderId="0" xfId="0" applyFont="1" applyAlignment="1">
      <alignment wrapText="1"/>
    </xf>
    <xf numFmtId="0" fontId="4" fillId="0" borderId="0" xfId="0" applyFont="1" applyAlignment="1">
      <alignment wrapText="1"/>
    </xf>
    <xf numFmtId="0" fontId="3" fillId="0" borderId="1" xfId="0" applyFont="1" applyBorder="1"/>
    <xf numFmtId="0" fontId="3" fillId="0" borderId="0" xfId="0" applyFont="1"/>
    <xf numFmtId="3" fontId="3" fillId="0" borderId="0" xfId="0" applyNumberFormat="1" applyFont="1"/>
    <xf numFmtId="0" fontId="2" fillId="0" borderId="0" xfId="0" applyFont="1" applyAlignment="1">
      <alignment horizontal="left" indent="1"/>
    </xf>
    <xf numFmtId="164" fontId="3" fillId="0" borderId="0" xfId="0" applyNumberFormat="1" applyFont="1"/>
    <xf numFmtId="164" fontId="2" fillId="0" borderId="0" xfId="0" applyNumberFormat="1" applyFont="1"/>
    <xf numFmtId="0" fontId="1" fillId="0" borderId="0" xfId="0" applyFont="1" applyAlignment="1">
      <alignment wrapText="1"/>
    </xf>
    <xf numFmtId="0" fontId="4" fillId="0" borderId="0" xfId="0" applyFont="1" applyAlignment="1">
      <alignment wrapText="1"/>
    </xf>
  </cellXfs>
  <cellStyles count="1">
    <cellStyle name="Normal" xfId="0" builtinId="0"/>
  </cellStyles>
  <dxfs count="115">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10"/>
        <color theme="1"/>
        <name val="Arial"/>
        <family val="2"/>
        <scheme val="none"/>
      </font>
      <numFmt numFmtId="3" formatCode="#,##0"/>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FA082A-4779-49BD-B509-5FAE32F94CC9}" name="Table1" displayName="Table1" ref="A2:S30" totalsRowShown="0" headerRowDxfId="114" dataDxfId="112" headerRowBorderDxfId="113" tableBorderDxfId="111">
  <tableColumns count="19">
    <tableColumn id="1" xr3:uid="{144E94A1-71C2-4631-8AA0-73DA670CDF75}" name="All Faculty" dataDxfId="110"/>
    <tableColumn id="2" xr3:uid="{5C32F27B-36A9-46FD-B1D6-4EDEFFBBC502}" name="2006" dataDxfId="109"/>
    <tableColumn id="3" xr3:uid="{5D16B95A-0A2D-490B-93C9-299F89A0391D}" name="2007" dataDxfId="108"/>
    <tableColumn id="4" xr3:uid="{FFDF58D5-0BD0-43E2-A66E-E25BD1CE91DE}" name="2008" dataDxfId="107"/>
    <tableColumn id="5" xr3:uid="{D7C21F9B-DA31-4D85-B6A7-815DC8C0D302}" name="2009" dataDxfId="106"/>
    <tableColumn id="6" xr3:uid="{985786DF-3DA2-45E2-AE58-471A0E3E98EA}" name="2010" dataDxfId="105"/>
    <tableColumn id="7" xr3:uid="{FC4DA388-344F-4088-B35B-AAA90E699281}" name="2011" dataDxfId="104"/>
    <tableColumn id="8" xr3:uid="{C647ED3B-CD0A-427C-8F52-1DF4E512C998}" name="2012" dataDxfId="103"/>
    <tableColumn id="9" xr3:uid="{6BA3ED0A-D78E-4D2A-9218-24E75B588B16}" name="2013" dataDxfId="102"/>
    <tableColumn id="10" xr3:uid="{14401456-6091-4793-9D29-1E5356F24386}" name="2014" dataDxfId="101"/>
    <tableColumn id="11" xr3:uid="{CDA5926D-3553-417F-BCBF-3EF629C7D09D}" name="2015" dataDxfId="100"/>
    <tableColumn id="12" xr3:uid="{7B1DE807-4C00-4DDF-BC42-641430169219}" name="2016" dataDxfId="99"/>
    <tableColumn id="13" xr3:uid="{2E3918F5-007D-40FB-AF42-999EFF72015C}" name="2017" dataDxfId="98"/>
    <tableColumn id="14" xr3:uid="{76604734-38F9-4388-9BAE-2D03FED3E192}" name="2018" dataDxfId="97"/>
    <tableColumn id="15" xr3:uid="{47FEECD3-29BE-4070-811B-23D2C9B546CB}" name="2019" dataDxfId="96"/>
    <tableColumn id="16" xr3:uid="{55BE3940-0FEF-403B-81C3-7911B47228DC}" name="2020" dataDxfId="95"/>
    <tableColumn id="17" xr3:uid="{41F9F1F2-78E8-433A-8C81-94C4876E58F7}" name="2021" dataDxfId="94"/>
    <tableColumn id="18" xr3:uid="{AB3A5359-8CDF-493A-8C78-A7C02D7708CA}" name="2022" dataDxfId="93"/>
    <tableColumn id="19" xr3:uid="{1480F6DD-9AB0-45C4-8129-636FB7A1DC1E}" name="2023" dataDxfId="9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A725B5-FF1B-4478-8BDD-22D516FAC8B5}" name="Table13" displayName="Table13" ref="A2:S30" totalsRowShown="0" headerRowDxfId="91" dataDxfId="89" headerRowBorderDxfId="90" tableBorderDxfId="88">
  <tableColumns count="19">
    <tableColumn id="1" xr3:uid="{CD5A2DDE-657F-4BE7-859E-67AD0712EC42}" name="Full-Time Faculty" dataDxfId="87"/>
    <tableColumn id="2" xr3:uid="{7DE441C8-D3E3-4C2D-B339-76DCC197AF1A}" name="2006" dataDxfId="86"/>
    <tableColumn id="3" xr3:uid="{C9285A19-E72D-491A-BA05-58A2D6B1C6C4}" name="2007" dataDxfId="85"/>
    <tableColumn id="4" xr3:uid="{95610B62-28A4-434C-B121-296F1CEAE67E}" name="2008" dataDxfId="84"/>
    <tableColumn id="5" xr3:uid="{DABAAFE3-477C-4406-9A06-3BC453B8E4E9}" name="2009" dataDxfId="83"/>
    <tableColumn id="6" xr3:uid="{1D746866-2870-41F2-8AA1-8890BCD4290A}" name="2010" dataDxfId="82"/>
    <tableColumn id="7" xr3:uid="{2A4C4B0F-30BB-4CA5-A499-C7918F25FFFB}" name="2011" dataDxfId="81"/>
    <tableColumn id="8" xr3:uid="{23007FDD-3466-4B7A-8943-BE785B97C75B}" name="2012" dataDxfId="80"/>
    <tableColumn id="9" xr3:uid="{03F1E415-6A8D-4589-B263-43FA14634FE6}" name="2013" dataDxfId="79"/>
    <tableColumn id="10" xr3:uid="{CF9E5033-8350-4400-A0E2-79C05CD60DA5}" name="2014" dataDxfId="78"/>
    <tableColumn id="11" xr3:uid="{761FF86D-4670-42DC-80A6-62B99C3853E6}" name="2015" dataDxfId="77"/>
    <tableColumn id="12" xr3:uid="{5447FD3A-5287-40FB-AFC4-80BA129E3EC5}" name="2016" dataDxfId="76"/>
    <tableColumn id="13" xr3:uid="{2887A97D-88CB-486B-B923-756E249BF84C}" name="2017" dataDxfId="75"/>
    <tableColumn id="14" xr3:uid="{89C8969B-D676-4074-A6F2-F4C1D7057DD4}" name="2018" dataDxfId="74"/>
    <tableColumn id="15" xr3:uid="{F00872A4-BF0E-4226-86B5-8EE7E9F69041}" name="2019" dataDxfId="73"/>
    <tableColumn id="16" xr3:uid="{3264EF94-557A-47E9-A1FE-4FFA5EADD74A}" name="2020" dataDxfId="72"/>
    <tableColumn id="17" xr3:uid="{CF638D22-311D-42D3-974C-222BA175AD93}" name="2021" dataDxfId="71"/>
    <tableColumn id="18" xr3:uid="{F2F719A7-5F4F-4B3F-A942-BB9DBF84DA7F}" name="2022" dataDxfId="70"/>
    <tableColumn id="19" xr3:uid="{18EEB693-8FFF-47A0-A12D-842E125FAB25}" name="2023" dataDxfId="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51B462-E6F7-4EAE-9D42-ADABB52CDBC1}" name="Table134" displayName="Table134" ref="A2:S30" totalsRowShown="0" headerRowDxfId="68" dataDxfId="66" headerRowBorderDxfId="67" tableBorderDxfId="65">
  <tableColumns count="19">
    <tableColumn id="1" xr3:uid="{351FD87D-F0B5-4151-86F5-8C3650C2F904}" name="Part-Time Faculty" dataDxfId="64"/>
    <tableColumn id="2" xr3:uid="{C538BC85-6F18-43FD-A354-239A3F48832F}" name="2006" dataDxfId="63"/>
    <tableColumn id="3" xr3:uid="{B5EBA808-359B-4CC4-9623-05C89B4497A2}" name="2007" dataDxfId="62"/>
    <tableColumn id="4" xr3:uid="{59411C12-D2AC-4C5C-99D8-96BF39348276}" name="2008" dataDxfId="61"/>
    <tableColumn id="5" xr3:uid="{F595CA79-B2A7-4DB7-8AD1-F1757B10130F}" name="2009" dataDxfId="60"/>
    <tableColumn id="6" xr3:uid="{3CF8E902-C537-476C-9A24-8329F23FB388}" name="2010" dataDxfId="59"/>
    <tableColumn id="7" xr3:uid="{8D45C694-D08B-44BB-B204-C1EF464D75D8}" name="2011" dataDxfId="58"/>
    <tableColumn id="8" xr3:uid="{2870163A-571C-4D56-B291-9DB3FC83849B}" name="2012" dataDxfId="57"/>
    <tableColumn id="9" xr3:uid="{740FE8AF-753B-4C07-83E9-02CF26822622}" name="2013" dataDxfId="56"/>
    <tableColumn id="10" xr3:uid="{5CD78640-A5F6-4BF6-838E-0580E9D493E1}" name="2014" dataDxfId="55"/>
    <tableColumn id="11" xr3:uid="{27C0E281-7625-4D50-BD04-861D29D0278A}" name="2015" dataDxfId="54"/>
    <tableColumn id="12" xr3:uid="{0D66284A-385C-490F-8BDA-D6AA8B4A4753}" name="2016" dataDxfId="53"/>
    <tableColumn id="13" xr3:uid="{6041061B-23B9-4982-ADE4-5BBDC5F2CC8E}" name="2017" dataDxfId="52"/>
    <tableColumn id="14" xr3:uid="{1912C798-54A9-45DB-8437-F506ED2AEC5D}" name="2018" dataDxfId="51"/>
    <tableColumn id="15" xr3:uid="{9E34C41A-DFB2-4F02-ADF7-A60BCF121D86}" name="2019" dataDxfId="50"/>
    <tableColumn id="16" xr3:uid="{940FF14A-D7DD-40B4-9769-36F0566C5CFC}" name="2020" dataDxfId="49"/>
    <tableColumn id="17" xr3:uid="{25DA64B8-758B-43C8-B478-9696010B99E1}" name="2021" dataDxfId="48"/>
    <tableColumn id="18" xr3:uid="{6E88CE8D-D5A2-4FE7-87C3-EB3D4EF128ED}" name="2022" dataDxfId="47"/>
    <tableColumn id="19" xr3:uid="{284AFBF7-FC35-48D6-84F0-F6BCA26122FB}" name="2023"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3D9D577-E63E-4C88-A12B-F94072F6EDB1}" name="Table1345" displayName="Table1345" ref="A2:S30" totalsRowShown="0" headerRowDxfId="45" dataDxfId="43" headerRowBorderDxfId="44" tableBorderDxfId="42">
  <tableColumns count="19">
    <tableColumn id="1" xr3:uid="{879F43DE-6E53-44A7-B625-C773A1DD31B5}" name="Tenured and Tenure-Track Faculty" dataDxfId="41"/>
    <tableColumn id="2" xr3:uid="{7C4EE501-335F-41AC-B0BF-26988BEFA9DA}" name="2006" dataDxfId="40"/>
    <tableColumn id="3" xr3:uid="{94F800C0-FB0D-4ED6-8C2C-0F3F19F480F8}" name="2007" dataDxfId="39"/>
    <tableColumn id="4" xr3:uid="{D282FEB3-93D8-447B-96D6-A9B328E43CA8}" name="2008" dataDxfId="38"/>
    <tableColumn id="5" xr3:uid="{315A519F-21D7-4F5E-953D-0D06B8476752}" name="2009" dataDxfId="37"/>
    <tableColumn id="6" xr3:uid="{76937D0F-43F7-45F6-98B0-F4E21E500345}" name="2010" dataDxfId="36"/>
    <tableColumn id="7" xr3:uid="{30A7CB96-9C7A-4E03-BBB4-21EC52CD9AF2}" name="2011" dataDxfId="35"/>
    <tableColumn id="8" xr3:uid="{11FFE504-6DCF-491E-84F2-23FC759BA042}" name="2012" dataDxfId="34"/>
    <tableColumn id="9" xr3:uid="{2671F34F-7912-4A33-9F52-3EE3AFB596D7}" name="2013" dataDxfId="33"/>
    <tableColumn id="10" xr3:uid="{2113EA2B-34CB-48E2-BE0E-354AC2F8642E}" name="2014" dataDxfId="32"/>
    <tableColumn id="11" xr3:uid="{DE85FC56-4AD7-490D-B29B-F50BC8AC4909}" name="2015" dataDxfId="31"/>
    <tableColumn id="12" xr3:uid="{C95306EC-57B6-4514-92F2-9B332CCA50F1}" name="2016" dataDxfId="30"/>
    <tableColumn id="13" xr3:uid="{4E840B1E-6275-4618-9B2E-04FF63B71CD9}" name="2017" dataDxfId="29"/>
    <tableColumn id="14" xr3:uid="{ACBDF34F-5B30-43FA-9879-2A43446D0795}" name="2018" dataDxfId="28"/>
    <tableColumn id="15" xr3:uid="{40285668-69BE-4A32-9C1E-764B26F14092}" name="2019" dataDxfId="27"/>
    <tableColumn id="16" xr3:uid="{7C1646AE-25F0-4A5A-9C38-B023A252DD25}" name="2020" dataDxfId="26"/>
    <tableColumn id="17" xr3:uid="{CB4E3617-0FFB-4AE9-80E5-693162529F61}" name="2021" dataDxfId="25"/>
    <tableColumn id="19" xr3:uid="{3AFED4D9-0698-49B4-A0EC-26DAF0F3B2C3}" name="2022" dataDxfId="24"/>
    <tableColumn id="18" xr3:uid="{831CE1BB-D562-420A-97D5-C58F6D68A7C3}" name="2023" dataDxfId="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EFFAAB-ACEC-466A-A682-E1485798A585}" name="Table13456" displayName="Table13456" ref="A2:S30" totalsRowShown="0" headerRowDxfId="22" dataDxfId="20" headerRowBorderDxfId="21" tableBorderDxfId="19">
  <tableColumns count="19">
    <tableColumn id="1" xr3:uid="{E6D6D93A-55E2-4BA2-A910-8BDD0D7FBAB2}" name="Non-Tenure-Track Faculty" dataDxfId="18"/>
    <tableColumn id="2" xr3:uid="{8350BCAF-B6EC-413D-88F9-42E643433D55}" name="2006" dataDxfId="17"/>
    <tableColumn id="3" xr3:uid="{D130571E-FC0D-4EB1-A193-7440AF25D0A3}" name="2007" dataDxfId="16"/>
    <tableColumn id="4" xr3:uid="{C1787538-E4F3-470C-AC2D-6BCB5D024DA4}" name="2008" dataDxfId="15"/>
    <tableColumn id="5" xr3:uid="{2A33677E-E1BF-4A8E-B199-5B12BCE08D63}" name="2009" dataDxfId="14"/>
    <tableColumn id="6" xr3:uid="{4774B891-F60D-41A9-8095-C0EEF328688F}" name="2010" dataDxfId="13"/>
    <tableColumn id="7" xr3:uid="{8ADEF10A-6F34-45EF-B9A0-FCBDBF0E0251}" name="2011" dataDxfId="12"/>
    <tableColumn id="8" xr3:uid="{22B16E4E-1741-4EF7-9DDA-D2E337DC674C}" name="2012" dataDxfId="11"/>
    <tableColumn id="9" xr3:uid="{026B5893-71EA-4EA4-8B6B-DD53881F807B}" name="2013" dataDxfId="10"/>
    <tableColumn id="10" xr3:uid="{D186B1EE-86B9-494D-9EA3-E33F219A5B9F}" name="2014" dataDxfId="9"/>
    <tableColumn id="11" xr3:uid="{81A3D4A2-81A8-4E95-B81A-8F129E07D518}" name="2015" dataDxfId="8"/>
    <tableColumn id="12" xr3:uid="{B805AF9E-3F85-4D8F-AD6B-AE694280E3A5}" name="2016" dataDxfId="7"/>
    <tableColumn id="13" xr3:uid="{5F36661C-183D-4B19-95DB-B8F954EA7059}" name="2017" dataDxfId="6"/>
    <tableColumn id="14" xr3:uid="{4E3E85AB-01DC-4F91-A1F1-6827C08DC67B}" name="2018" dataDxfId="5"/>
    <tableColumn id="15" xr3:uid="{10DB4789-5231-4C2C-B1F2-B2093EB92A66}" name="2019" dataDxfId="4"/>
    <tableColumn id="16" xr3:uid="{938B43E7-E373-469B-BB78-FACD45598A09}" name="2020" dataDxfId="3"/>
    <tableColumn id="17" xr3:uid="{02A0619C-B56E-4566-AA57-9BA6D4932F88}" name="2021" dataDxfId="2"/>
    <tableColumn id="18" xr3:uid="{E8B13716-D94C-46D4-9CA0-642E93D65CA6}" name="2022" dataDxfId="1"/>
    <tableColumn id="19" xr3:uid="{C521EE08-9B49-44F6-968E-58E213927C65}"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view="pageLayout" zoomScaleNormal="100" workbookViewId="0">
      <selection activeCell="S10" sqref="S10"/>
    </sheetView>
  </sheetViews>
  <sheetFormatPr defaultColWidth="9.140625" defaultRowHeight="12.75" x14ac:dyDescent="0.2"/>
  <cols>
    <col min="1" max="1" width="28.28515625" style="1" customWidth="1"/>
    <col min="2" max="13" width="5.7109375" style="2" customWidth="1"/>
    <col min="14" max="19" width="5.7109375" style="1" customWidth="1"/>
    <col min="20" max="16384" width="9.140625" style="1"/>
  </cols>
  <sheetData>
    <row r="1" spans="1:19" ht="55.5" customHeight="1" x14ac:dyDescent="0.25">
      <c r="A1" s="19" t="s">
        <v>40</v>
      </c>
      <c r="B1" s="19"/>
      <c r="C1" s="19"/>
      <c r="D1" s="19"/>
      <c r="E1" s="19"/>
      <c r="F1" s="19"/>
      <c r="G1" s="19"/>
      <c r="H1" s="19"/>
      <c r="I1" s="19"/>
      <c r="J1" s="19"/>
      <c r="K1" s="19"/>
      <c r="L1" s="19"/>
      <c r="M1" s="19"/>
      <c r="N1" s="19"/>
      <c r="O1" s="19"/>
      <c r="P1" s="19"/>
      <c r="Q1" s="19"/>
      <c r="R1" s="19"/>
      <c r="S1" s="11"/>
    </row>
    <row r="2" spans="1:19" ht="15" x14ac:dyDescent="0.25">
      <c r="A2" s="4" t="s">
        <v>28</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41</v>
      </c>
    </row>
    <row r="3" spans="1:19" x14ac:dyDescent="0.2">
      <c r="A3" s="6" t="s">
        <v>12</v>
      </c>
      <c r="B3" s="7">
        <f t="shared" ref="B3:N3" si="0">SUM(B4:B12)</f>
        <v>1988</v>
      </c>
      <c r="C3" s="7">
        <f t="shared" si="0"/>
        <v>2069</v>
      </c>
      <c r="D3" s="7">
        <f t="shared" si="0"/>
        <v>2138</v>
      </c>
      <c r="E3" s="7">
        <f t="shared" si="0"/>
        <v>2189</v>
      </c>
      <c r="F3" s="7">
        <f t="shared" si="0"/>
        <v>2196</v>
      </c>
      <c r="G3" s="7">
        <f t="shared" si="0"/>
        <v>2271</v>
      </c>
      <c r="H3" s="7">
        <f t="shared" si="0"/>
        <v>2371</v>
      </c>
      <c r="I3" s="7">
        <f t="shared" si="0"/>
        <v>2451</v>
      </c>
      <c r="J3" s="7">
        <f t="shared" si="0"/>
        <v>2599</v>
      </c>
      <c r="K3" s="7">
        <f t="shared" si="0"/>
        <v>2612</v>
      </c>
      <c r="L3" s="7">
        <f t="shared" si="0"/>
        <v>2720</v>
      </c>
      <c r="M3" s="7">
        <f t="shared" si="0"/>
        <v>2738</v>
      </c>
      <c r="N3" s="7">
        <f t="shared" si="0"/>
        <v>2700</v>
      </c>
      <c r="O3" s="7">
        <f>SUM(O4:O12)</f>
        <v>2786</v>
      </c>
      <c r="P3" s="7">
        <f>SUM(P4:P12)</f>
        <v>2825</v>
      </c>
      <c r="Q3" s="7">
        <f>SUM(Q4:Q12)</f>
        <v>2866</v>
      </c>
      <c r="R3" s="7">
        <v>2918</v>
      </c>
      <c r="S3" s="7">
        <v>3028</v>
      </c>
    </row>
    <row r="4" spans="1:19" x14ac:dyDescent="0.2">
      <c r="A4" s="5" t="s">
        <v>13</v>
      </c>
      <c r="B4" s="8">
        <v>6</v>
      </c>
      <c r="C4" s="8">
        <v>5</v>
      </c>
      <c r="D4" s="8">
        <v>6</v>
      </c>
      <c r="E4" s="8">
        <v>7</v>
      </c>
      <c r="F4" s="8">
        <v>6</v>
      </c>
      <c r="G4" s="8">
        <v>5</v>
      </c>
      <c r="H4" s="8">
        <v>5</v>
      </c>
      <c r="I4" s="8">
        <v>6</v>
      </c>
      <c r="J4" s="8">
        <v>6</v>
      </c>
      <c r="K4" s="8">
        <v>7</v>
      </c>
      <c r="L4" s="8">
        <v>6</v>
      </c>
      <c r="M4" s="8">
        <v>8</v>
      </c>
      <c r="N4" s="8">
        <v>5</v>
      </c>
      <c r="O4" s="8">
        <v>6</v>
      </c>
      <c r="P4" s="8">
        <v>5</v>
      </c>
      <c r="Q4" s="8">
        <v>5</v>
      </c>
      <c r="R4" s="8">
        <v>6</v>
      </c>
      <c r="S4" s="8">
        <v>6</v>
      </c>
    </row>
    <row r="5" spans="1:19" x14ac:dyDescent="0.2">
      <c r="A5" s="5" t="s">
        <v>14</v>
      </c>
      <c r="B5" s="8">
        <v>197</v>
      </c>
      <c r="C5" s="8">
        <v>206</v>
      </c>
      <c r="D5" s="8">
        <v>212</v>
      </c>
      <c r="E5" s="8">
        <v>234</v>
      </c>
      <c r="F5" s="8">
        <v>237</v>
      </c>
      <c r="G5" s="8">
        <v>273</v>
      </c>
      <c r="H5" s="8">
        <v>298</v>
      </c>
      <c r="I5" s="8">
        <v>307</v>
      </c>
      <c r="J5" s="8">
        <v>327</v>
      </c>
      <c r="K5" s="8">
        <v>333</v>
      </c>
      <c r="L5" s="8">
        <v>371</v>
      </c>
      <c r="M5" s="8">
        <v>372</v>
      </c>
      <c r="N5" s="8">
        <v>382</v>
      </c>
      <c r="O5" s="8">
        <v>404</v>
      </c>
      <c r="P5" s="8">
        <v>425</v>
      </c>
      <c r="Q5" s="8">
        <v>459</v>
      </c>
      <c r="R5" s="8">
        <v>485</v>
      </c>
      <c r="S5" s="8">
        <v>539</v>
      </c>
    </row>
    <row r="6" spans="1:19" x14ac:dyDescent="0.2">
      <c r="A6" s="5" t="s">
        <v>15</v>
      </c>
      <c r="B6" s="8">
        <v>68</v>
      </c>
      <c r="C6" s="8">
        <v>65</v>
      </c>
      <c r="D6" s="8">
        <v>64</v>
      </c>
      <c r="E6" s="8">
        <v>71</v>
      </c>
      <c r="F6" s="8">
        <v>75</v>
      </c>
      <c r="G6" s="8">
        <v>69</v>
      </c>
      <c r="H6" s="8">
        <v>74</v>
      </c>
      <c r="I6" s="8">
        <v>75</v>
      </c>
      <c r="J6" s="8">
        <v>80</v>
      </c>
      <c r="K6" s="8">
        <v>81</v>
      </c>
      <c r="L6" s="8">
        <v>87</v>
      </c>
      <c r="M6" s="8">
        <v>89</v>
      </c>
      <c r="N6" s="8">
        <v>98</v>
      </c>
      <c r="O6" s="8">
        <v>108</v>
      </c>
      <c r="P6" s="8">
        <v>124</v>
      </c>
      <c r="Q6" s="8">
        <v>120</v>
      </c>
      <c r="R6" s="8">
        <v>121</v>
      </c>
      <c r="S6" s="8">
        <v>121</v>
      </c>
    </row>
    <row r="7" spans="1:19" x14ac:dyDescent="0.2">
      <c r="A7" s="5" t="s">
        <v>16</v>
      </c>
      <c r="B7" s="8">
        <v>61</v>
      </c>
      <c r="C7" s="8">
        <v>64</v>
      </c>
      <c r="D7" s="8">
        <v>64</v>
      </c>
      <c r="E7" s="8">
        <v>64</v>
      </c>
      <c r="F7" s="8">
        <v>71</v>
      </c>
      <c r="G7" s="8">
        <v>76</v>
      </c>
      <c r="H7" s="8">
        <v>85</v>
      </c>
      <c r="I7" s="8">
        <v>83</v>
      </c>
      <c r="J7" s="8">
        <v>86</v>
      </c>
      <c r="K7" s="8">
        <v>89</v>
      </c>
      <c r="L7" s="8">
        <v>96</v>
      </c>
      <c r="M7" s="8">
        <v>109</v>
      </c>
      <c r="N7" s="8">
        <v>99</v>
      </c>
      <c r="O7" s="8">
        <v>103</v>
      </c>
      <c r="P7" s="8">
        <v>99</v>
      </c>
      <c r="Q7" s="8">
        <v>128</v>
      </c>
      <c r="R7" s="8">
        <v>135</v>
      </c>
      <c r="S7" s="8">
        <v>140</v>
      </c>
    </row>
    <row r="8" spans="1:19" x14ac:dyDescent="0.2">
      <c r="A8" s="5" t="s">
        <v>39</v>
      </c>
      <c r="B8" s="8"/>
      <c r="C8" s="8"/>
      <c r="D8" s="8"/>
      <c r="E8" s="8"/>
      <c r="F8" s="8"/>
      <c r="G8" s="8"/>
      <c r="H8" s="8"/>
      <c r="I8" s="8"/>
      <c r="J8" s="8"/>
      <c r="K8" s="8">
        <v>1</v>
      </c>
      <c r="L8" s="8">
        <v>2</v>
      </c>
      <c r="M8" s="8">
        <v>1</v>
      </c>
      <c r="N8" s="8">
        <v>1</v>
      </c>
      <c r="O8" s="8">
        <v>1</v>
      </c>
      <c r="P8" s="8">
        <v>1</v>
      </c>
      <c r="Q8" s="8">
        <v>1</v>
      </c>
      <c r="R8" s="8">
        <v>1</v>
      </c>
      <c r="S8" s="8">
        <v>1</v>
      </c>
    </row>
    <row r="9" spans="1:19" x14ac:dyDescent="0.2">
      <c r="A9" s="5" t="s">
        <v>17</v>
      </c>
      <c r="B9" s="8">
        <v>1580</v>
      </c>
      <c r="C9" s="8">
        <v>1647</v>
      </c>
      <c r="D9" s="8">
        <v>1682</v>
      </c>
      <c r="E9" s="8">
        <v>1703</v>
      </c>
      <c r="F9" s="8">
        <v>1700</v>
      </c>
      <c r="G9" s="8">
        <v>1704</v>
      </c>
      <c r="H9" s="8">
        <v>1759</v>
      </c>
      <c r="I9" s="8">
        <v>1778</v>
      </c>
      <c r="J9" s="8">
        <v>1847</v>
      </c>
      <c r="K9" s="8">
        <v>1828</v>
      </c>
      <c r="L9" s="8">
        <v>1865</v>
      </c>
      <c r="M9" s="8">
        <v>1856</v>
      </c>
      <c r="N9" s="8">
        <v>1817</v>
      </c>
      <c r="O9" s="8">
        <v>1841</v>
      </c>
      <c r="P9" s="8">
        <v>1839</v>
      </c>
      <c r="Q9" s="8">
        <v>1834</v>
      </c>
      <c r="R9" s="8">
        <v>1802</v>
      </c>
      <c r="S9" s="8">
        <v>1827</v>
      </c>
    </row>
    <row r="10" spans="1:19" x14ac:dyDescent="0.2">
      <c r="A10" s="5" t="s">
        <v>18</v>
      </c>
      <c r="B10" s="8"/>
      <c r="C10" s="8"/>
      <c r="D10" s="8">
        <v>3</v>
      </c>
      <c r="E10" s="8">
        <v>3</v>
      </c>
      <c r="F10" s="8">
        <v>5</v>
      </c>
      <c r="G10" s="8">
        <v>7</v>
      </c>
      <c r="H10" s="8">
        <v>8</v>
      </c>
      <c r="I10" s="8">
        <v>13</v>
      </c>
      <c r="J10" s="8">
        <v>14</v>
      </c>
      <c r="K10" s="8">
        <v>12</v>
      </c>
      <c r="L10" s="8">
        <v>11</v>
      </c>
      <c r="M10" s="8">
        <v>12</v>
      </c>
      <c r="N10" s="8">
        <v>11</v>
      </c>
      <c r="O10" s="8">
        <v>12</v>
      </c>
      <c r="P10" s="8">
        <v>14</v>
      </c>
      <c r="Q10" s="8">
        <v>17</v>
      </c>
      <c r="R10" s="8">
        <v>21</v>
      </c>
      <c r="S10" s="8">
        <v>22</v>
      </c>
    </row>
    <row r="11" spans="1:19" x14ac:dyDescent="0.2">
      <c r="A11" s="5" t="s">
        <v>35</v>
      </c>
      <c r="B11" s="8">
        <v>74</v>
      </c>
      <c r="C11" s="8">
        <v>81</v>
      </c>
      <c r="D11" s="8">
        <v>90</v>
      </c>
      <c r="E11" s="8">
        <v>92</v>
      </c>
      <c r="F11" s="8">
        <v>83</v>
      </c>
      <c r="G11" s="8">
        <v>93</v>
      </c>
      <c r="H11" s="8">
        <v>91</v>
      </c>
      <c r="I11" s="8">
        <v>118</v>
      </c>
      <c r="J11" s="8">
        <v>144</v>
      </c>
      <c r="K11" s="8">
        <v>154</v>
      </c>
      <c r="L11" s="8">
        <v>151</v>
      </c>
      <c r="M11" s="8">
        <v>138</v>
      </c>
      <c r="N11" s="8">
        <v>125</v>
      </c>
      <c r="O11" s="8">
        <v>135</v>
      </c>
      <c r="P11" s="8">
        <v>129</v>
      </c>
      <c r="Q11" s="8">
        <v>85</v>
      </c>
      <c r="R11" s="8">
        <v>85</v>
      </c>
      <c r="S11" s="8">
        <v>85</v>
      </c>
    </row>
    <row r="12" spans="1:19" x14ac:dyDescent="0.2">
      <c r="A12" s="5" t="s">
        <v>19</v>
      </c>
      <c r="B12" s="8">
        <v>2</v>
      </c>
      <c r="C12" s="8">
        <v>1</v>
      </c>
      <c r="D12" s="8">
        <v>17</v>
      </c>
      <c r="E12" s="8">
        <v>15</v>
      </c>
      <c r="F12" s="8">
        <v>19</v>
      </c>
      <c r="G12" s="8">
        <v>44</v>
      </c>
      <c r="H12" s="8">
        <v>51</v>
      </c>
      <c r="I12" s="8">
        <v>71</v>
      </c>
      <c r="J12" s="8">
        <v>95</v>
      </c>
      <c r="K12" s="8">
        <v>107</v>
      </c>
      <c r="L12" s="8">
        <v>131</v>
      </c>
      <c r="M12" s="8">
        <v>153</v>
      </c>
      <c r="N12" s="8">
        <v>162</v>
      </c>
      <c r="O12" s="8">
        <v>176</v>
      </c>
      <c r="P12" s="8">
        <v>189</v>
      </c>
      <c r="Q12" s="8">
        <v>217</v>
      </c>
      <c r="R12" s="8">
        <v>262</v>
      </c>
      <c r="S12" s="8">
        <v>288</v>
      </c>
    </row>
    <row r="13" spans="1:19" x14ac:dyDescent="0.2">
      <c r="A13" s="6" t="s">
        <v>20</v>
      </c>
      <c r="B13" s="9"/>
      <c r="C13" s="9"/>
      <c r="D13" s="9"/>
      <c r="E13" s="9"/>
      <c r="F13" s="9"/>
      <c r="G13" s="9"/>
      <c r="H13" s="9"/>
      <c r="I13" s="9"/>
      <c r="J13" s="9"/>
      <c r="K13" s="9"/>
      <c r="L13" s="9"/>
      <c r="M13" s="9"/>
      <c r="N13" s="9"/>
      <c r="O13" s="9"/>
      <c r="P13" s="9"/>
      <c r="Q13" s="9"/>
      <c r="R13" s="9"/>
      <c r="S13" s="9"/>
    </row>
    <row r="14" spans="1:19" x14ac:dyDescent="0.2">
      <c r="A14" s="5" t="s">
        <v>13</v>
      </c>
      <c r="B14" s="10">
        <f t="shared" ref="B14:M14" si="1">B4/B$3*100</f>
        <v>0.30181086519114686</v>
      </c>
      <c r="C14" s="10">
        <f t="shared" si="1"/>
        <v>0.24166263895601739</v>
      </c>
      <c r="D14" s="10">
        <f t="shared" si="1"/>
        <v>0.2806361085126286</v>
      </c>
      <c r="E14" s="10">
        <f t="shared" si="1"/>
        <v>0.31978072179077205</v>
      </c>
      <c r="F14" s="10">
        <f t="shared" si="1"/>
        <v>0.27322404371584702</v>
      </c>
      <c r="G14" s="10">
        <f t="shared" si="1"/>
        <v>0.22016732716864817</v>
      </c>
      <c r="H14" s="10">
        <f t="shared" si="1"/>
        <v>0.21088148460565162</v>
      </c>
      <c r="I14" s="10">
        <f t="shared" si="1"/>
        <v>0.24479804161566704</v>
      </c>
      <c r="J14" s="10">
        <f t="shared" si="1"/>
        <v>0.2308580223162755</v>
      </c>
      <c r="K14" s="10">
        <f t="shared" si="1"/>
        <v>0.26799387442572742</v>
      </c>
      <c r="L14" s="10">
        <f t="shared" si="1"/>
        <v>0.22058823529411764</v>
      </c>
      <c r="M14" s="10">
        <f t="shared" si="1"/>
        <v>0.29218407596785978</v>
      </c>
      <c r="N14" s="10">
        <f t="shared" ref="N14:O14" si="2">N4/N$3*100</f>
        <v>0.1851851851851852</v>
      </c>
      <c r="O14" s="10">
        <f t="shared" si="2"/>
        <v>0.21536252692031585</v>
      </c>
      <c r="P14" s="10">
        <f t="shared" ref="P14:Q14" si="3">P4/P$3*100</f>
        <v>0.17699115044247787</v>
      </c>
      <c r="Q14" s="10">
        <f t="shared" si="3"/>
        <v>0.17445917655268667</v>
      </c>
      <c r="R14" s="10">
        <f t="shared" ref="R14:S14" si="4">R4/R$3*100</f>
        <v>0.205620287868403</v>
      </c>
      <c r="S14" s="10">
        <f t="shared" si="4"/>
        <v>0.19815059445178335</v>
      </c>
    </row>
    <row r="15" spans="1:19" x14ac:dyDescent="0.2">
      <c r="A15" s="5" t="s">
        <v>14</v>
      </c>
      <c r="B15" s="10">
        <f t="shared" ref="B15:M15" si="5">B5/B$3*100</f>
        <v>9.9094567404426552</v>
      </c>
      <c r="C15" s="10">
        <f t="shared" si="5"/>
        <v>9.9565007249879169</v>
      </c>
      <c r="D15" s="10">
        <f t="shared" si="5"/>
        <v>9.915809167446211</v>
      </c>
      <c r="E15" s="10">
        <f t="shared" si="5"/>
        <v>10.689812699862951</v>
      </c>
      <c r="F15" s="10">
        <f t="shared" si="5"/>
        <v>10.792349726775956</v>
      </c>
      <c r="G15" s="10">
        <f t="shared" si="5"/>
        <v>12.021136063408191</v>
      </c>
      <c r="H15" s="10">
        <f t="shared" si="5"/>
        <v>12.568536482496837</v>
      </c>
      <c r="I15" s="10">
        <f t="shared" si="5"/>
        <v>12.525499796001633</v>
      </c>
      <c r="J15" s="10">
        <f t="shared" si="5"/>
        <v>12.581762216237014</v>
      </c>
      <c r="K15" s="10">
        <f t="shared" si="5"/>
        <v>12.748851454823889</v>
      </c>
      <c r="L15" s="10">
        <f t="shared" si="5"/>
        <v>13.63970588235294</v>
      </c>
      <c r="M15" s="10">
        <f t="shared" si="5"/>
        <v>13.586559532505479</v>
      </c>
      <c r="N15" s="10">
        <f t="shared" ref="N15:O15" si="6">N5/N$3*100</f>
        <v>14.148148148148149</v>
      </c>
      <c r="O15" s="10">
        <f t="shared" si="6"/>
        <v>14.501076812634603</v>
      </c>
      <c r="P15" s="10">
        <f t="shared" ref="P15:Q15" si="7">P5/P$3*100</f>
        <v>15.044247787610621</v>
      </c>
      <c r="Q15" s="10">
        <f t="shared" si="7"/>
        <v>16.015352407536636</v>
      </c>
      <c r="R15" s="10">
        <f t="shared" ref="R15:S15" si="8">R5/R$3*100</f>
        <v>16.620973269362576</v>
      </c>
      <c r="S15" s="10">
        <f t="shared" si="8"/>
        <v>17.800528401585204</v>
      </c>
    </row>
    <row r="16" spans="1:19" x14ac:dyDescent="0.2">
      <c r="A16" s="5" t="s">
        <v>15</v>
      </c>
      <c r="B16" s="10">
        <f t="shared" ref="B16:M16" si="9">B6/B$3*100</f>
        <v>3.4205231388329982</v>
      </c>
      <c r="C16" s="10">
        <f t="shared" si="9"/>
        <v>3.141614306428226</v>
      </c>
      <c r="D16" s="10">
        <f t="shared" si="9"/>
        <v>2.9934518241347052</v>
      </c>
      <c r="E16" s="10">
        <f t="shared" si="9"/>
        <v>3.2434901781635452</v>
      </c>
      <c r="F16" s="10">
        <f t="shared" si="9"/>
        <v>3.4153005464480879</v>
      </c>
      <c r="G16" s="10">
        <f t="shared" si="9"/>
        <v>3.0383091149273449</v>
      </c>
      <c r="H16" s="10">
        <f t="shared" si="9"/>
        <v>3.1210459721636443</v>
      </c>
      <c r="I16" s="10">
        <f t="shared" si="9"/>
        <v>3.0599755201958385</v>
      </c>
      <c r="J16" s="10">
        <f t="shared" si="9"/>
        <v>3.0781069642170067</v>
      </c>
      <c r="K16" s="10">
        <f t="shared" si="9"/>
        <v>3.1010719754977027</v>
      </c>
      <c r="L16" s="10">
        <f t="shared" si="9"/>
        <v>3.1985294117647056</v>
      </c>
      <c r="M16" s="10">
        <f t="shared" si="9"/>
        <v>3.2505478451424397</v>
      </c>
      <c r="N16" s="10">
        <f t="shared" ref="N16:O16" si="10">N6/N$3*100</f>
        <v>3.6296296296296298</v>
      </c>
      <c r="O16" s="10">
        <f t="shared" si="10"/>
        <v>3.8765254845656858</v>
      </c>
      <c r="P16" s="10">
        <f t="shared" ref="P16:Q16" si="11">P6/P$3*100</f>
        <v>4.389380530973451</v>
      </c>
      <c r="Q16" s="10">
        <f t="shared" si="11"/>
        <v>4.1870202372644796</v>
      </c>
      <c r="R16" s="10">
        <f t="shared" ref="R16:S16" si="12">R6/R$3*100</f>
        <v>4.1466758053461277</v>
      </c>
      <c r="S16" s="10">
        <f t="shared" si="12"/>
        <v>3.9960369881109647</v>
      </c>
    </row>
    <row r="17" spans="1:19" x14ac:dyDescent="0.2">
      <c r="A17" s="5" t="s">
        <v>16</v>
      </c>
      <c r="B17" s="10">
        <f t="shared" ref="B17:M17" si="13">B7/B$3*100</f>
        <v>3.0684104627766597</v>
      </c>
      <c r="C17" s="10">
        <f t="shared" si="13"/>
        <v>3.0932817786370226</v>
      </c>
      <c r="D17" s="10">
        <f t="shared" si="13"/>
        <v>2.9934518241347052</v>
      </c>
      <c r="E17" s="10">
        <f t="shared" si="13"/>
        <v>2.923709456372773</v>
      </c>
      <c r="F17" s="10">
        <f t="shared" si="13"/>
        <v>3.2331511839708558</v>
      </c>
      <c r="G17" s="10">
        <f t="shared" si="13"/>
        <v>3.3465433729634522</v>
      </c>
      <c r="H17" s="10">
        <f t="shared" si="13"/>
        <v>3.5849852382960776</v>
      </c>
      <c r="I17" s="10">
        <f t="shared" si="13"/>
        <v>3.3863729090167278</v>
      </c>
      <c r="J17" s="10">
        <f t="shared" si="13"/>
        <v>3.3089649865332817</v>
      </c>
      <c r="K17" s="10">
        <f t="shared" si="13"/>
        <v>3.4073506891271053</v>
      </c>
      <c r="L17" s="10">
        <f t="shared" si="13"/>
        <v>3.5294117647058822</v>
      </c>
      <c r="M17" s="10">
        <f t="shared" si="13"/>
        <v>3.9810080350620893</v>
      </c>
      <c r="N17" s="10">
        <f t="shared" ref="N17:O17" si="14">N7/N$3*100</f>
        <v>3.6666666666666665</v>
      </c>
      <c r="O17" s="10">
        <f t="shared" si="14"/>
        <v>3.6970567121320892</v>
      </c>
      <c r="P17" s="10">
        <f t="shared" ref="P17:Q17" si="15">P7/P$3*100</f>
        <v>3.5044247787610616</v>
      </c>
      <c r="Q17" s="10">
        <f t="shared" si="15"/>
        <v>4.4661549197487789</v>
      </c>
      <c r="R17" s="10">
        <f t="shared" ref="R17:S17" si="16">R7/R$3*100</f>
        <v>4.6264564770390679</v>
      </c>
      <c r="S17" s="10">
        <f t="shared" si="16"/>
        <v>4.6235138705416112</v>
      </c>
    </row>
    <row r="18" spans="1:19" x14ac:dyDescent="0.2">
      <c r="A18" s="5" t="s">
        <v>39</v>
      </c>
      <c r="B18" s="10">
        <f t="shared" ref="B18:M18" si="17">B8/B$3*100</f>
        <v>0</v>
      </c>
      <c r="C18" s="10">
        <f t="shared" si="17"/>
        <v>0</v>
      </c>
      <c r="D18" s="10">
        <f t="shared" si="17"/>
        <v>0</v>
      </c>
      <c r="E18" s="10">
        <f t="shared" si="17"/>
        <v>0</v>
      </c>
      <c r="F18" s="10">
        <f t="shared" si="17"/>
        <v>0</v>
      </c>
      <c r="G18" s="10">
        <f t="shared" si="17"/>
        <v>0</v>
      </c>
      <c r="H18" s="10">
        <f t="shared" si="17"/>
        <v>0</v>
      </c>
      <c r="I18" s="10">
        <f t="shared" si="17"/>
        <v>0</v>
      </c>
      <c r="J18" s="10">
        <f t="shared" si="17"/>
        <v>0</v>
      </c>
      <c r="K18" s="10">
        <f t="shared" si="17"/>
        <v>3.8284839203675348E-2</v>
      </c>
      <c r="L18" s="10">
        <f t="shared" si="17"/>
        <v>7.3529411764705885E-2</v>
      </c>
      <c r="M18" s="10">
        <f t="shared" si="17"/>
        <v>3.6523009495982472E-2</v>
      </c>
      <c r="N18" s="10">
        <f t="shared" ref="N18:O18" si="18">N8/N$3*100</f>
        <v>3.7037037037037035E-2</v>
      </c>
      <c r="O18" s="10">
        <f t="shared" si="18"/>
        <v>3.5893754486719311E-2</v>
      </c>
      <c r="P18" s="10">
        <f t="shared" ref="P18:Q18" si="19">P8/P$3*100</f>
        <v>3.5398230088495575E-2</v>
      </c>
      <c r="Q18" s="10">
        <f t="shared" si="19"/>
        <v>3.4891835310537335E-2</v>
      </c>
      <c r="R18" s="10">
        <f t="shared" ref="R18:S18" si="20">R8/R$3*100</f>
        <v>3.4270047978067174E-2</v>
      </c>
      <c r="S18" s="10">
        <f t="shared" si="20"/>
        <v>3.3025099075297229E-2</v>
      </c>
    </row>
    <row r="19" spans="1:19" x14ac:dyDescent="0.2">
      <c r="A19" s="5" t="s">
        <v>17</v>
      </c>
      <c r="B19" s="10">
        <f t="shared" ref="B19:M19" si="21">B9/B$3*100</f>
        <v>79.476861167002014</v>
      </c>
      <c r="C19" s="10">
        <f t="shared" si="21"/>
        <v>79.603673272112133</v>
      </c>
      <c r="D19" s="10">
        <f t="shared" si="21"/>
        <v>78.671655753040227</v>
      </c>
      <c r="E19" s="10">
        <f t="shared" si="21"/>
        <v>77.798081315669251</v>
      </c>
      <c r="F19" s="10">
        <f t="shared" si="21"/>
        <v>77.41347905282332</v>
      </c>
      <c r="G19" s="10">
        <f t="shared" si="21"/>
        <v>75.033025099075303</v>
      </c>
      <c r="H19" s="10">
        <f t="shared" si="21"/>
        <v>74.188106284268244</v>
      </c>
      <c r="I19" s="10">
        <f t="shared" si="21"/>
        <v>72.541819665442674</v>
      </c>
      <c r="J19" s="10">
        <f t="shared" si="21"/>
        <v>71.065794536360144</v>
      </c>
      <c r="K19" s="10">
        <f t="shared" si="21"/>
        <v>69.984686064318538</v>
      </c>
      <c r="L19" s="10">
        <f t="shared" si="21"/>
        <v>68.566176470588232</v>
      </c>
      <c r="M19" s="10">
        <f t="shared" si="21"/>
        <v>67.786705624543458</v>
      </c>
      <c r="N19" s="10">
        <f t="shared" ref="N19:O19" si="22">N9/N$3*100</f>
        <v>67.296296296296305</v>
      </c>
      <c r="O19" s="10">
        <f t="shared" si="22"/>
        <v>66.08040201005025</v>
      </c>
      <c r="P19" s="10">
        <f t="shared" ref="P19:Q19" si="23">P9/P$3*100</f>
        <v>65.097345132743371</v>
      </c>
      <c r="Q19" s="10">
        <f t="shared" si="23"/>
        <v>63.991625959525464</v>
      </c>
      <c r="R19" s="10">
        <f t="shared" ref="R19:S19" si="24">R9/R$3*100</f>
        <v>61.754626456477034</v>
      </c>
      <c r="S19" s="10">
        <f t="shared" si="24"/>
        <v>60.336856010568027</v>
      </c>
    </row>
    <row r="20" spans="1:19" x14ac:dyDescent="0.2">
      <c r="A20" s="5" t="s">
        <v>18</v>
      </c>
      <c r="B20" s="10">
        <f t="shared" ref="B20:M20" si="25">B10/B$3*100</f>
        <v>0</v>
      </c>
      <c r="C20" s="10">
        <f t="shared" si="25"/>
        <v>0</v>
      </c>
      <c r="D20" s="10">
        <f t="shared" si="25"/>
        <v>0.1403180542563143</v>
      </c>
      <c r="E20" s="10">
        <f t="shared" si="25"/>
        <v>0.13704888076747374</v>
      </c>
      <c r="F20" s="10">
        <f t="shared" si="25"/>
        <v>0.22768670309653918</v>
      </c>
      <c r="G20" s="10">
        <f t="shared" si="25"/>
        <v>0.30823425803610743</v>
      </c>
      <c r="H20" s="10">
        <f t="shared" si="25"/>
        <v>0.33741037536904261</v>
      </c>
      <c r="I20" s="10">
        <f t="shared" si="25"/>
        <v>0.53039575683394535</v>
      </c>
      <c r="J20" s="10">
        <f t="shared" si="25"/>
        <v>0.53866871873797617</v>
      </c>
      <c r="K20" s="10">
        <f t="shared" si="25"/>
        <v>0.45941807044410415</v>
      </c>
      <c r="L20" s="10">
        <f t="shared" si="25"/>
        <v>0.40441176470588241</v>
      </c>
      <c r="M20" s="10">
        <f t="shared" si="25"/>
        <v>0.43827611395178961</v>
      </c>
      <c r="N20" s="10">
        <f t="shared" ref="N20:O20" si="26">N10/N$3*100</f>
        <v>0.40740740740740738</v>
      </c>
      <c r="O20" s="10">
        <f t="shared" si="26"/>
        <v>0.4307250538406317</v>
      </c>
      <c r="P20" s="10">
        <f t="shared" ref="P20:Q20" si="27">P10/P$3*100</f>
        <v>0.49557522123893805</v>
      </c>
      <c r="Q20" s="10">
        <f t="shared" si="27"/>
        <v>0.59316120027913477</v>
      </c>
      <c r="R20" s="10">
        <f t="shared" ref="R20:S20" si="28">R10/R$3*100</f>
        <v>0.71967100753941049</v>
      </c>
      <c r="S20" s="10">
        <f t="shared" si="28"/>
        <v>0.72655217965653895</v>
      </c>
    </row>
    <row r="21" spans="1:19" x14ac:dyDescent="0.2">
      <c r="A21" s="5" t="s">
        <v>35</v>
      </c>
      <c r="B21" s="10">
        <f t="shared" ref="B21:M21" si="29">B11/B$3*100</f>
        <v>3.722334004024145</v>
      </c>
      <c r="C21" s="10">
        <f t="shared" si="29"/>
        <v>3.9149347510874817</v>
      </c>
      <c r="D21" s="10">
        <f t="shared" si="29"/>
        <v>4.20954162768943</v>
      </c>
      <c r="E21" s="10">
        <f t="shared" si="29"/>
        <v>4.202832343535861</v>
      </c>
      <c r="F21" s="10">
        <f t="shared" si="29"/>
        <v>3.7795992714025499</v>
      </c>
      <c r="G21" s="10">
        <f t="shared" si="29"/>
        <v>4.0951122853368567</v>
      </c>
      <c r="H21" s="10">
        <f t="shared" si="29"/>
        <v>3.8380430198228592</v>
      </c>
      <c r="I21" s="10">
        <f t="shared" si="29"/>
        <v>4.8143614851081189</v>
      </c>
      <c r="J21" s="10">
        <f t="shared" si="29"/>
        <v>5.540592535590612</v>
      </c>
      <c r="K21" s="10">
        <f t="shared" si="29"/>
        <v>5.895865237366003</v>
      </c>
      <c r="L21" s="10">
        <f t="shared" si="29"/>
        <v>5.5514705882352935</v>
      </c>
      <c r="M21" s="10">
        <f t="shared" si="29"/>
        <v>5.0401753104455809</v>
      </c>
      <c r="N21" s="10">
        <f t="shared" ref="N21:O21" si="30">N11/N$3*100</f>
        <v>4.6296296296296298</v>
      </c>
      <c r="O21" s="10">
        <f t="shared" si="30"/>
        <v>4.8456568557071069</v>
      </c>
      <c r="P21" s="10">
        <f t="shared" ref="P21:Q21" si="31">P11/P$3*100</f>
        <v>4.5663716814159292</v>
      </c>
      <c r="Q21" s="10">
        <f t="shared" si="31"/>
        <v>2.9658060013956735</v>
      </c>
      <c r="R21" s="10">
        <f t="shared" ref="R21:S21" si="32">R11/R$3*100</f>
        <v>2.9129540781357091</v>
      </c>
      <c r="S21" s="10">
        <f t="shared" si="32"/>
        <v>2.8071334214002643</v>
      </c>
    </row>
    <row r="22" spans="1:19" x14ac:dyDescent="0.2">
      <c r="A22" s="5" t="s">
        <v>19</v>
      </c>
      <c r="B22" s="10">
        <f t="shared" ref="B22:M22" si="33">B12/B$3*100</f>
        <v>0.1006036217303823</v>
      </c>
      <c r="C22" s="10">
        <f t="shared" si="33"/>
        <v>4.8332527791203478E-2</v>
      </c>
      <c r="D22" s="10">
        <f t="shared" si="33"/>
        <v>0.79513564078578114</v>
      </c>
      <c r="E22" s="10">
        <f t="shared" si="33"/>
        <v>0.68524440383736862</v>
      </c>
      <c r="F22" s="10">
        <f t="shared" si="33"/>
        <v>0.86520947176684881</v>
      </c>
      <c r="G22" s="10">
        <f t="shared" si="33"/>
        <v>1.9374724790841038</v>
      </c>
      <c r="H22" s="10">
        <f t="shared" si="33"/>
        <v>2.1509911429776465</v>
      </c>
      <c r="I22" s="10">
        <f t="shared" si="33"/>
        <v>2.8967768257853939</v>
      </c>
      <c r="J22" s="10">
        <f t="shared" si="33"/>
        <v>3.6552520200076954</v>
      </c>
      <c r="K22" s="10">
        <f t="shared" si="33"/>
        <v>4.0964777947932625</v>
      </c>
      <c r="L22" s="10">
        <f t="shared" si="33"/>
        <v>4.8161764705882355</v>
      </c>
      <c r="M22" s="10">
        <f t="shared" si="33"/>
        <v>5.5880204528853179</v>
      </c>
      <c r="N22" s="10">
        <f t="shared" ref="N22:O22" si="34">N12/N$3*100</f>
        <v>6</v>
      </c>
      <c r="O22" s="10">
        <f t="shared" si="34"/>
        <v>6.3173007896625988</v>
      </c>
      <c r="P22" s="10">
        <f t="shared" ref="P22:Q22" si="35">P12/P$3*100</f>
        <v>6.6902654867256635</v>
      </c>
      <c r="Q22" s="10">
        <f t="shared" si="35"/>
        <v>7.5715282623866011</v>
      </c>
      <c r="R22" s="10">
        <f t="shared" ref="R22:S22" si="36">R12/R$3*100</f>
        <v>8.9787525702535973</v>
      </c>
      <c r="S22" s="10">
        <f t="shared" si="36"/>
        <v>9.5112285336855997</v>
      </c>
    </row>
    <row r="23" spans="1:19" ht="14.1" customHeight="1" x14ac:dyDescent="0.2">
      <c r="A23" s="6" t="s">
        <v>21</v>
      </c>
      <c r="B23" s="7"/>
      <c r="C23" s="7"/>
      <c r="D23" s="7"/>
      <c r="E23" s="7"/>
      <c r="F23" s="7"/>
      <c r="G23" s="7"/>
      <c r="H23" s="7"/>
      <c r="I23" s="7"/>
      <c r="J23" s="7"/>
      <c r="K23" s="7"/>
      <c r="L23" s="7"/>
      <c r="M23" s="7"/>
      <c r="N23" s="7"/>
      <c r="O23" s="7"/>
      <c r="P23" s="7"/>
      <c r="Q23" s="7"/>
      <c r="R23" s="7"/>
      <c r="S23" s="7"/>
    </row>
    <row r="24" spans="1:19" x14ac:dyDescent="0.2">
      <c r="A24" s="5" t="s">
        <v>13</v>
      </c>
      <c r="B24" s="10">
        <f>B4/(B$3-B$11-B$12)*100</f>
        <v>0.31380753138075312</v>
      </c>
      <c r="C24" s="10">
        <f t="shared" ref="C24:M24" si="37">C4/(C$3-C$11-C$12)*100</f>
        <v>0.25163563160543534</v>
      </c>
      <c r="D24" s="10">
        <f t="shared" si="37"/>
        <v>0.29542097488921715</v>
      </c>
      <c r="E24" s="10">
        <f t="shared" si="37"/>
        <v>0.33621517771373677</v>
      </c>
      <c r="F24" s="10">
        <f t="shared" si="37"/>
        <v>0.28653295128939826</v>
      </c>
      <c r="G24" s="10">
        <f t="shared" si="37"/>
        <v>0.23430178069353325</v>
      </c>
      <c r="H24" s="10">
        <f t="shared" si="37"/>
        <v>0.22431583669807087</v>
      </c>
      <c r="I24" s="10">
        <f t="shared" si="37"/>
        <v>0.2652519893899204</v>
      </c>
      <c r="J24" s="10">
        <f t="shared" si="37"/>
        <v>0.25423728813559321</v>
      </c>
      <c r="K24" s="10">
        <f t="shared" si="37"/>
        <v>0.29774564015312632</v>
      </c>
      <c r="L24" s="10">
        <f t="shared" si="37"/>
        <v>0.24610336341263331</v>
      </c>
      <c r="M24" s="10">
        <f t="shared" si="37"/>
        <v>0.32693093583980382</v>
      </c>
      <c r="N24" s="10">
        <f t="shared" ref="N24:O24" si="38">N4/(N$3-N$11-N$12)*100</f>
        <v>0.20721094073767096</v>
      </c>
      <c r="O24" s="10">
        <f t="shared" si="38"/>
        <v>0.24242424242424243</v>
      </c>
      <c r="P24" s="10">
        <f t="shared" ref="P24:Q24" si="39">P4/(P$3-P$11-P$12)*100</f>
        <v>0.1994415636218588</v>
      </c>
      <c r="Q24" s="10">
        <f t="shared" si="39"/>
        <v>0.19500780031201248</v>
      </c>
      <c r="R24" s="10">
        <f t="shared" ref="R24:S24" si="40">R4/(R$3-R$11-R$12)*100</f>
        <v>0.23337222870478411</v>
      </c>
      <c r="S24" s="10">
        <f t="shared" si="40"/>
        <v>0.22598870056497175</v>
      </c>
    </row>
    <row r="25" spans="1:19" x14ac:dyDescent="0.2">
      <c r="A25" s="5" t="s">
        <v>14</v>
      </c>
      <c r="B25" s="10">
        <f t="shared" ref="B25:M25" si="41">B5/(B$3-B$11-B$12)*100</f>
        <v>10.303347280334728</v>
      </c>
      <c r="C25" s="10">
        <f t="shared" si="41"/>
        <v>10.367388022143935</v>
      </c>
      <c r="D25" s="10">
        <f t="shared" si="41"/>
        <v>10.438207779419004</v>
      </c>
      <c r="E25" s="10">
        <f t="shared" si="41"/>
        <v>11.239193083573488</v>
      </c>
      <c r="F25" s="10">
        <f t="shared" si="41"/>
        <v>11.318051575931232</v>
      </c>
      <c r="G25" s="10">
        <f t="shared" si="41"/>
        <v>12.792877225866917</v>
      </c>
      <c r="H25" s="10">
        <f t="shared" si="41"/>
        <v>13.369223867205024</v>
      </c>
      <c r="I25" s="10">
        <f t="shared" si="41"/>
        <v>13.572060123784263</v>
      </c>
      <c r="J25" s="10">
        <f t="shared" si="41"/>
        <v>13.85593220338983</v>
      </c>
      <c r="K25" s="10">
        <f t="shared" si="41"/>
        <v>14.164185452998723</v>
      </c>
      <c r="L25" s="10">
        <f t="shared" si="41"/>
        <v>15.217391304347828</v>
      </c>
      <c r="M25" s="10">
        <f t="shared" si="41"/>
        <v>15.20228851655088</v>
      </c>
      <c r="N25" s="10">
        <f t="shared" ref="N25:O25" si="42">N5/(N$3-N$11-N$12)*100</f>
        <v>15.830915872358062</v>
      </c>
      <c r="O25" s="10">
        <f t="shared" si="42"/>
        <v>16.323232323232322</v>
      </c>
      <c r="P25" s="10">
        <f t="shared" ref="P25:Q25" si="43">P5/(P$3-P$11-P$12)*100</f>
        <v>16.952532907857996</v>
      </c>
      <c r="Q25" s="10">
        <f t="shared" si="43"/>
        <v>17.901716068642745</v>
      </c>
      <c r="R25" s="10">
        <f t="shared" ref="R25:S25" si="44">R5/(R$3-R$11-R$12)*100</f>
        <v>18.864255153636716</v>
      </c>
      <c r="S25" s="10">
        <f t="shared" si="44"/>
        <v>20.301318267419962</v>
      </c>
    </row>
    <row r="26" spans="1:19" x14ac:dyDescent="0.2">
      <c r="A26" s="5" t="s">
        <v>15</v>
      </c>
      <c r="B26" s="10">
        <f t="shared" ref="B26:M26" si="45">B6/(B$3-B$11-B$12)*100</f>
        <v>3.5564853556485359</v>
      </c>
      <c r="C26" s="10">
        <f t="shared" si="45"/>
        <v>3.271263210870659</v>
      </c>
      <c r="D26" s="10">
        <f t="shared" si="45"/>
        <v>3.1511570654849832</v>
      </c>
      <c r="E26" s="10">
        <f t="shared" si="45"/>
        <v>3.4101825168107585</v>
      </c>
      <c r="F26" s="10">
        <f t="shared" si="45"/>
        <v>3.5816618911174785</v>
      </c>
      <c r="G26" s="10">
        <f t="shared" si="45"/>
        <v>3.2333645735707592</v>
      </c>
      <c r="H26" s="10">
        <f t="shared" si="45"/>
        <v>3.3198743831314492</v>
      </c>
      <c r="I26" s="10">
        <f t="shared" si="45"/>
        <v>3.3156498673740056</v>
      </c>
      <c r="J26" s="10">
        <f t="shared" si="45"/>
        <v>3.3898305084745761</v>
      </c>
      <c r="K26" s="10">
        <f t="shared" si="45"/>
        <v>3.445342407486176</v>
      </c>
      <c r="L26" s="10">
        <f t="shared" si="45"/>
        <v>3.5684987694831833</v>
      </c>
      <c r="M26" s="10">
        <f t="shared" si="45"/>
        <v>3.6371066612178176</v>
      </c>
      <c r="N26" s="10">
        <f t="shared" ref="N26:O26" si="46">N6/(N$3-N$11-N$12)*100</f>
        <v>4.061334438458351</v>
      </c>
      <c r="O26" s="10">
        <f t="shared" si="46"/>
        <v>4.3636363636363642</v>
      </c>
      <c r="P26" s="10">
        <f t="shared" ref="P26:Q26" si="47">P6/(P$3-P$11-P$12)*100</f>
        <v>4.9461507778220986</v>
      </c>
      <c r="Q26" s="10">
        <f t="shared" si="47"/>
        <v>4.6801872074882995</v>
      </c>
      <c r="R26" s="10">
        <f t="shared" ref="R26:S26" si="48">R6/(R$3-R$11-R$12)*100</f>
        <v>4.7063399455464801</v>
      </c>
      <c r="S26" s="10">
        <f t="shared" si="48"/>
        <v>4.5574387947269308</v>
      </c>
    </row>
    <row r="27" spans="1:19" x14ac:dyDescent="0.2">
      <c r="A27" s="5" t="s">
        <v>16</v>
      </c>
      <c r="B27" s="10">
        <f t="shared" ref="B27:M27" si="49">B7/(B$3-B$11-B$12)*100</f>
        <v>3.1903765690376571</v>
      </c>
      <c r="C27" s="10">
        <f t="shared" si="49"/>
        <v>3.2209360845495723</v>
      </c>
      <c r="D27" s="10">
        <f t="shared" si="49"/>
        <v>3.1511570654849832</v>
      </c>
      <c r="E27" s="10">
        <f t="shared" si="49"/>
        <v>3.0739673390970221</v>
      </c>
      <c r="F27" s="10">
        <f t="shared" si="49"/>
        <v>3.3906399235912126</v>
      </c>
      <c r="G27" s="10">
        <f t="shared" si="49"/>
        <v>3.5613870665417062</v>
      </c>
      <c r="H27" s="10">
        <f t="shared" si="49"/>
        <v>3.813369223867205</v>
      </c>
      <c r="I27" s="10">
        <f t="shared" si="49"/>
        <v>3.6693191865605659</v>
      </c>
      <c r="J27" s="10">
        <f t="shared" si="49"/>
        <v>3.6440677966101696</v>
      </c>
      <c r="K27" s="10">
        <f t="shared" si="49"/>
        <v>3.7856231390897492</v>
      </c>
      <c r="L27" s="10">
        <f t="shared" si="49"/>
        <v>3.9376538146021329</v>
      </c>
      <c r="M27" s="10">
        <f t="shared" si="49"/>
        <v>4.4544340008173275</v>
      </c>
      <c r="N27" s="10">
        <f t="shared" ref="N27:O27" si="50">N7/(N$3-N$11-N$12)*100</f>
        <v>4.1027766266058849</v>
      </c>
      <c r="O27" s="10">
        <f t="shared" si="50"/>
        <v>4.1616161616161618</v>
      </c>
      <c r="P27" s="10">
        <f t="shared" ref="P27:Q27" si="51">P7/(P$3-P$11-P$12)*100</f>
        <v>3.9489429597128041</v>
      </c>
      <c r="Q27" s="10">
        <f t="shared" si="51"/>
        <v>4.9921996879875197</v>
      </c>
      <c r="R27" s="10">
        <f t="shared" ref="R27:S27" si="52">R7/(R$3-R$11-R$12)*100</f>
        <v>5.250875145857643</v>
      </c>
      <c r="S27" s="10">
        <f t="shared" si="52"/>
        <v>5.2730696798493408</v>
      </c>
    </row>
    <row r="28" spans="1:19" x14ac:dyDescent="0.2">
      <c r="A28" s="5" t="s">
        <v>39</v>
      </c>
      <c r="B28" s="10">
        <f t="shared" ref="B28:M28" si="53">B8/(B$3-B$11-B$12)*100</f>
        <v>0</v>
      </c>
      <c r="C28" s="10">
        <f t="shared" si="53"/>
        <v>0</v>
      </c>
      <c r="D28" s="10">
        <f t="shared" si="53"/>
        <v>0</v>
      </c>
      <c r="E28" s="10">
        <f t="shared" si="53"/>
        <v>0</v>
      </c>
      <c r="F28" s="10">
        <f t="shared" si="53"/>
        <v>0</v>
      </c>
      <c r="G28" s="10">
        <f t="shared" si="53"/>
        <v>0</v>
      </c>
      <c r="H28" s="10">
        <f t="shared" si="53"/>
        <v>0</v>
      </c>
      <c r="I28" s="10">
        <f t="shared" si="53"/>
        <v>0</v>
      </c>
      <c r="J28" s="10">
        <f t="shared" si="53"/>
        <v>0</v>
      </c>
      <c r="K28" s="10">
        <f t="shared" si="53"/>
        <v>4.2535091450446622E-2</v>
      </c>
      <c r="L28" s="10">
        <f t="shared" si="53"/>
        <v>8.2034454470877774E-2</v>
      </c>
      <c r="M28" s="10">
        <f t="shared" si="53"/>
        <v>4.0866366979975477E-2</v>
      </c>
      <c r="N28" s="10">
        <f t="shared" ref="N28:O28" si="54">N8/(N$3-N$11-N$12)*100</f>
        <v>4.1442188147534191E-2</v>
      </c>
      <c r="O28" s="10">
        <f t="shared" si="54"/>
        <v>4.0404040404040401E-2</v>
      </c>
      <c r="P28" s="10">
        <f t="shared" ref="P28:Q28" si="55">P8/(P$3-P$11-P$12)*100</f>
        <v>3.9888312724371759E-2</v>
      </c>
      <c r="Q28" s="10">
        <f t="shared" si="55"/>
        <v>3.9001560062402497E-2</v>
      </c>
      <c r="R28" s="10">
        <f t="shared" ref="R28:S28" si="56">R8/(R$3-R$11-R$12)*100</f>
        <v>3.8895371450797356E-2</v>
      </c>
      <c r="S28" s="10">
        <f t="shared" si="56"/>
        <v>3.7664783427495289E-2</v>
      </c>
    </row>
    <row r="29" spans="1:19" x14ac:dyDescent="0.2">
      <c r="A29" s="5" t="s">
        <v>17</v>
      </c>
      <c r="B29" s="10">
        <f t="shared" ref="B29:M29" si="57">B9/(B$3-B$11-B$12)*100</f>
        <v>82.63598326359832</v>
      </c>
      <c r="C29" s="10">
        <f t="shared" si="57"/>
        <v>82.888777050830399</v>
      </c>
      <c r="D29" s="10">
        <f t="shared" si="57"/>
        <v>82.816346627277198</v>
      </c>
      <c r="E29" s="10">
        <f t="shared" si="57"/>
        <v>81.796349663784824</v>
      </c>
      <c r="F29" s="10">
        <f t="shared" si="57"/>
        <v>81.184336198662848</v>
      </c>
      <c r="G29" s="10">
        <f t="shared" si="57"/>
        <v>79.850046860356144</v>
      </c>
      <c r="H29" s="10">
        <f t="shared" si="57"/>
        <v>78.91431135038134</v>
      </c>
      <c r="I29" s="10">
        <f t="shared" si="57"/>
        <v>78.60300618921309</v>
      </c>
      <c r="J29" s="10">
        <f t="shared" si="57"/>
        <v>78.262711864406782</v>
      </c>
      <c r="K29" s="10">
        <f t="shared" si="57"/>
        <v>77.75414717141642</v>
      </c>
      <c r="L29" s="10">
        <f t="shared" si="57"/>
        <v>76.497128794093513</v>
      </c>
      <c r="M29" s="10">
        <f t="shared" si="57"/>
        <v>75.847977114834492</v>
      </c>
      <c r="N29" s="10">
        <f t="shared" ref="N29:O29" si="58">N9/(N$3-N$11-N$12)*100</f>
        <v>75.300455864069633</v>
      </c>
      <c r="O29" s="10">
        <f t="shared" si="58"/>
        <v>74.383838383838381</v>
      </c>
      <c r="P29" s="10">
        <f t="shared" ref="P29:Q29" si="59">P9/(P$3-P$11-P$12)*100</f>
        <v>73.354607100119665</v>
      </c>
      <c r="Q29" s="10">
        <f t="shared" si="59"/>
        <v>71.528861154446176</v>
      </c>
      <c r="R29" s="10">
        <f t="shared" ref="R29:S29" si="60">R9/(R$3-R$11-R$12)*100</f>
        <v>70.089459354336839</v>
      </c>
      <c r="S29" s="10">
        <f t="shared" si="60"/>
        <v>68.813559322033896</v>
      </c>
    </row>
    <row r="30" spans="1:19" x14ac:dyDescent="0.2">
      <c r="A30" s="5" t="s">
        <v>18</v>
      </c>
      <c r="B30" s="10">
        <f t="shared" ref="B30:M30" si="61">B10/(B$3-B$11-B$12)*100</f>
        <v>0</v>
      </c>
      <c r="C30" s="10">
        <f t="shared" si="61"/>
        <v>0</v>
      </c>
      <c r="D30" s="10">
        <f t="shared" si="61"/>
        <v>0.14771048744460857</v>
      </c>
      <c r="E30" s="10">
        <f t="shared" si="61"/>
        <v>0.14409221902017291</v>
      </c>
      <c r="F30" s="10">
        <f t="shared" si="61"/>
        <v>0.2387774594078319</v>
      </c>
      <c r="G30" s="10">
        <f t="shared" si="61"/>
        <v>0.32802249297094654</v>
      </c>
      <c r="H30" s="10">
        <f t="shared" si="61"/>
        <v>0.35890533871691338</v>
      </c>
      <c r="I30" s="10">
        <f t="shared" si="61"/>
        <v>0.57471264367816088</v>
      </c>
      <c r="J30" s="10">
        <f t="shared" si="61"/>
        <v>0.59322033898305082</v>
      </c>
      <c r="K30" s="10">
        <f t="shared" si="61"/>
        <v>0.51042109740535946</v>
      </c>
      <c r="L30" s="10">
        <f t="shared" si="61"/>
        <v>0.45118949958982779</v>
      </c>
      <c r="M30" s="10">
        <f t="shared" si="61"/>
        <v>0.49039640375970578</v>
      </c>
      <c r="N30" s="10">
        <f t="shared" ref="N30:O30" si="62">N10/(N$3-N$11-N$12)*100</f>
        <v>0.45586406962287607</v>
      </c>
      <c r="O30" s="10">
        <f t="shared" si="62"/>
        <v>0.48484848484848486</v>
      </c>
      <c r="P30" s="10">
        <f t="shared" ref="P30:Q30" si="63">P10/(P$3-P$11-P$12)*100</f>
        <v>0.55843637814120461</v>
      </c>
      <c r="Q30" s="10">
        <f t="shared" si="63"/>
        <v>0.66302652106084248</v>
      </c>
      <c r="R30" s="10">
        <f t="shared" ref="R30:S30" si="64">R10/(R$3-R$11-R$12)*100</f>
        <v>0.81680280046674447</v>
      </c>
      <c r="S30" s="10">
        <f t="shared" si="64"/>
        <v>0.82862523540489641</v>
      </c>
    </row>
    <row r="31" spans="1:19" ht="116.25" customHeight="1" x14ac:dyDescent="0.2">
      <c r="A31" s="20" t="s">
        <v>36</v>
      </c>
      <c r="B31" s="20"/>
      <c r="C31" s="20"/>
      <c r="D31" s="20"/>
      <c r="E31" s="20"/>
      <c r="F31" s="20"/>
      <c r="G31" s="20"/>
      <c r="H31" s="20"/>
      <c r="I31" s="20"/>
      <c r="J31" s="20"/>
      <c r="K31" s="20"/>
      <c r="L31" s="20"/>
      <c r="M31" s="20"/>
      <c r="N31" s="20"/>
      <c r="O31" s="20"/>
      <c r="P31" s="20"/>
      <c r="Q31" s="20"/>
      <c r="R31" s="20"/>
      <c r="S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9CF8-0E8C-4CF4-AF3A-2D7271031DA1}">
  <dimension ref="A1:S31"/>
  <sheetViews>
    <sheetView view="pageLayout" zoomScaleNormal="100" workbookViewId="0">
      <selection activeCell="A10" sqref="A10"/>
    </sheetView>
  </sheetViews>
  <sheetFormatPr defaultColWidth="9.140625" defaultRowHeight="12.75" x14ac:dyDescent="0.2"/>
  <cols>
    <col min="1" max="1" width="28.140625" style="1" customWidth="1"/>
    <col min="2" max="13" width="5.7109375" style="2" customWidth="1"/>
    <col min="14" max="19" width="5.7109375" style="1" customWidth="1"/>
    <col min="20" max="16384" width="9.140625" style="1"/>
  </cols>
  <sheetData>
    <row r="1" spans="1:19" ht="55.5" customHeight="1" x14ac:dyDescent="0.25">
      <c r="A1" s="19" t="s">
        <v>40</v>
      </c>
      <c r="B1" s="19"/>
      <c r="C1" s="19"/>
      <c r="D1" s="19"/>
      <c r="E1" s="19"/>
      <c r="F1" s="19"/>
      <c r="G1" s="19"/>
      <c r="H1" s="19"/>
      <c r="I1" s="19"/>
      <c r="J1" s="19"/>
      <c r="K1" s="19"/>
      <c r="L1" s="19"/>
      <c r="M1" s="19"/>
      <c r="N1" s="19"/>
      <c r="O1" s="19"/>
      <c r="P1" s="19"/>
      <c r="Q1" s="19"/>
      <c r="R1" s="19"/>
      <c r="S1" s="11"/>
    </row>
    <row r="2" spans="1:19" ht="15" x14ac:dyDescent="0.25">
      <c r="A2" s="4" t="s">
        <v>29</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41</v>
      </c>
    </row>
    <row r="3" spans="1:19" x14ac:dyDescent="0.2">
      <c r="A3" s="6" t="s">
        <v>33</v>
      </c>
      <c r="B3" s="7">
        <v>1368</v>
      </c>
      <c r="C3" s="7">
        <v>1395</v>
      </c>
      <c r="D3" s="7">
        <v>1428</v>
      </c>
      <c r="E3" s="7">
        <v>1481</v>
      </c>
      <c r="F3" s="7">
        <v>1517</v>
      </c>
      <c r="G3" s="7">
        <v>1551</v>
      </c>
      <c r="H3" s="7">
        <v>1631</v>
      </c>
      <c r="I3" s="7">
        <v>1698</v>
      </c>
      <c r="J3" s="7">
        <v>1803</v>
      </c>
      <c r="K3" s="7">
        <v>1812</v>
      </c>
      <c r="L3" s="7">
        <v>1862</v>
      </c>
      <c r="M3" s="7">
        <v>1894</v>
      </c>
      <c r="N3" s="7">
        <v>1939</v>
      </c>
      <c r="O3" s="7">
        <v>1987</v>
      </c>
      <c r="P3" s="7">
        <v>2070</v>
      </c>
      <c r="Q3" s="7">
        <v>2086</v>
      </c>
      <c r="R3" s="7">
        <v>2148</v>
      </c>
      <c r="S3" s="7">
        <v>2229</v>
      </c>
    </row>
    <row r="4" spans="1:19" x14ac:dyDescent="0.2">
      <c r="A4" s="5" t="s">
        <v>13</v>
      </c>
      <c r="B4" s="8">
        <v>1</v>
      </c>
      <c r="C4" s="8">
        <v>1</v>
      </c>
      <c r="D4" s="8">
        <v>1</v>
      </c>
      <c r="E4" s="8">
        <v>1</v>
      </c>
      <c r="F4" s="8">
        <v>1</v>
      </c>
      <c r="G4" s="8">
        <v>1</v>
      </c>
      <c r="H4" s="8">
        <v>1</v>
      </c>
      <c r="I4" s="8">
        <v>2</v>
      </c>
      <c r="J4" s="8">
        <v>2</v>
      </c>
      <c r="K4" s="8">
        <v>2</v>
      </c>
      <c r="L4" s="8">
        <v>2</v>
      </c>
      <c r="M4" s="8">
        <v>2</v>
      </c>
      <c r="N4" s="8">
        <v>2</v>
      </c>
      <c r="O4" s="8">
        <v>2</v>
      </c>
      <c r="P4" s="8">
        <v>2</v>
      </c>
      <c r="Q4" s="8">
        <v>2</v>
      </c>
      <c r="R4" s="8">
        <v>3</v>
      </c>
      <c r="S4" s="8">
        <v>3</v>
      </c>
    </row>
    <row r="5" spans="1:19" x14ac:dyDescent="0.2">
      <c r="A5" s="5" t="s">
        <v>14</v>
      </c>
      <c r="B5" s="8">
        <v>161</v>
      </c>
      <c r="C5" s="8">
        <v>166</v>
      </c>
      <c r="D5" s="8">
        <v>171</v>
      </c>
      <c r="E5" s="8">
        <v>188</v>
      </c>
      <c r="F5" s="8">
        <v>194</v>
      </c>
      <c r="G5" s="8">
        <v>225</v>
      </c>
      <c r="H5" s="8">
        <v>253</v>
      </c>
      <c r="I5" s="8">
        <v>253</v>
      </c>
      <c r="J5" s="8">
        <v>273</v>
      </c>
      <c r="K5" s="8">
        <v>271</v>
      </c>
      <c r="L5" s="8">
        <v>292</v>
      </c>
      <c r="M5" s="8">
        <v>303</v>
      </c>
      <c r="N5" s="8">
        <v>315</v>
      </c>
      <c r="O5" s="8">
        <v>332</v>
      </c>
      <c r="P5" s="8">
        <v>367</v>
      </c>
      <c r="Q5" s="8">
        <v>397</v>
      </c>
      <c r="R5" s="8">
        <v>423</v>
      </c>
      <c r="S5" s="8">
        <v>466</v>
      </c>
    </row>
    <row r="6" spans="1:19" x14ac:dyDescent="0.2">
      <c r="A6" s="5" t="s">
        <v>15</v>
      </c>
      <c r="B6" s="8">
        <v>52</v>
      </c>
      <c r="C6" s="8">
        <v>47</v>
      </c>
      <c r="D6" s="8">
        <v>45</v>
      </c>
      <c r="E6" s="8">
        <v>50</v>
      </c>
      <c r="F6" s="8">
        <v>53</v>
      </c>
      <c r="G6" s="8">
        <v>50</v>
      </c>
      <c r="H6" s="8">
        <v>54</v>
      </c>
      <c r="I6" s="8">
        <v>53</v>
      </c>
      <c r="J6" s="8">
        <v>58</v>
      </c>
      <c r="K6" s="8">
        <v>60</v>
      </c>
      <c r="L6" s="8">
        <v>65</v>
      </c>
      <c r="M6" s="8">
        <v>67</v>
      </c>
      <c r="N6" s="8">
        <v>73</v>
      </c>
      <c r="O6" s="8">
        <v>79</v>
      </c>
      <c r="P6" s="8">
        <v>91</v>
      </c>
      <c r="Q6" s="8">
        <v>86</v>
      </c>
      <c r="R6" s="8">
        <v>88</v>
      </c>
      <c r="S6" s="8">
        <v>90</v>
      </c>
    </row>
    <row r="7" spans="1:19" x14ac:dyDescent="0.2">
      <c r="A7" s="5" t="s">
        <v>16</v>
      </c>
      <c r="B7" s="8">
        <v>40</v>
      </c>
      <c r="C7" s="8">
        <v>39</v>
      </c>
      <c r="D7" s="8">
        <v>42</v>
      </c>
      <c r="E7" s="8">
        <v>43</v>
      </c>
      <c r="F7" s="8">
        <v>51</v>
      </c>
      <c r="G7" s="8">
        <v>51</v>
      </c>
      <c r="H7" s="8">
        <v>56</v>
      </c>
      <c r="I7" s="8">
        <v>59</v>
      </c>
      <c r="J7" s="8">
        <v>57</v>
      </c>
      <c r="K7" s="8">
        <v>55</v>
      </c>
      <c r="L7" s="8">
        <v>66</v>
      </c>
      <c r="M7" s="8">
        <v>72</v>
      </c>
      <c r="N7" s="8">
        <v>69</v>
      </c>
      <c r="O7" s="8">
        <v>74</v>
      </c>
      <c r="P7" s="8">
        <v>70</v>
      </c>
      <c r="Q7" s="8">
        <v>85</v>
      </c>
      <c r="R7" s="8">
        <v>94</v>
      </c>
      <c r="S7" s="8">
        <v>100</v>
      </c>
    </row>
    <row r="8" spans="1:19" x14ac:dyDescent="0.2">
      <c r="A8" s="5" t="s">
        <v>39</v>
      </c>
      <c r="B8" s="8"/>
      <c r="C8" s="8"/>
      <c r="D8" s="8"/>
      <c r="E8" s="8"/>
      <c r="F8" s="8"/>
      <c r="G8" s="8"/>
      <c r="H8" s="8"/>
      <c r="I8" s="8"/>
      <c r="J8" s="8"/>
      <c r="K8" s="8">
        <v>1</v>
      </c>
      <c r="L8" s="8">
        <v>1</v>
      </c>
      <c r="M8" s="8">
        <v>1</v>
      </c>
      <c r="N8" s="8">
        <v>1</v>
      </c>
      <c r="O8" s="8">
        <v>1</v>
      </c>
      <c r="P8" s="8"/>
      <c r="Q8" s="8">
        <v>1</v>
      </c>
      <c r="R8" s="8"/>
      <c r="S8" s="8"/>
    </row>
    <row r="9" spans="1:19" x14ac:dyDescent="0.2">
      <c r="A9" s="5" t="s">
        <v>17</v>
      </c>
      <c r="B9" s="8">
        <v>1047</v>
      </c>
      <c r="C9" s="8">
        <v>1072</v>
      </c>
      <c r="D9" s="8">
        <v>1087</v>
      </c>
      <c r="E9" s="8">
        <v>1116</v>
      </c>
      <c r="F9" s="8">
        <v>1133</v>
      </c>
      <c r="G9" s="8">
        <v>1126</v>
      </c>
      <c r="H9" s="8">
        <v>1164</v>
      </c>
      <c r="I9" s="8">
        <v>1200</v>
      </c>
      <c r="J9" s="8">
        <v>1252</v>
      </c>
      <c r="K9" s="8">
        <v>1244</v>
      </c>
      <c r="L9" s="8">
        <v>1260</v>
      </c>
      <c r="M9" s="8">
        <v>1260</v>
      </c>
      <c r="N9" s="8">
        <v>1279</v>
      </c>
      <c r="O9" s="8">
        <v>1276</v>
      </c>
      <c r="P9" s="8">
        <v>1298</v>
      </c>
      <c r="Q9" s="8">
        <v>1308</v>
      </c>
      <c r="R9" s="8">
        <v>1303</v>
      </c>
      <c r="S9" s="8">
        <v>1318</v>
      </c>
    </row>
    <row r="10" spans="1:19" x14ac:dyDescent="0.2">
      <c r="A10" s="5" t="s">
        <v>18</v>
      </c>
      <c r="B10" s="8"/>
      <c r="C10" s="8"/>
      <c r="D10" s="8">
        <v>1</v>
      </c>
      <c r="E10" s="8">
        <v>1</v>
      </c>
      <c r="F10" s="8">
        <v>3</v>
      </c>
      <c r="G10" s="8">
        <v>4</v>
      </c>
      <c r="H10" s="8">
        <v>4</v>
      </c>
      <c r="I10" s="8">
        <v>7</v>
      </c>
      <c r="J10" s="8">
        <v>9</v>
      </c>
      <c r="K10" s="8">
        <v>10</v>
      </c>
      <c r="L10" s="8">
        <v>10</v>
      </c>
      <c r="M10" s="8">
        <v>10</v>
      </c>
      <c r="N10" s="8">
        <v>10</v>
      </c>
      <c r="O10" s="8">
        <v>11</v>
      </c>
      <c r="P10" s="8">
        <v>12</v>
      </c>
      <c r="Q10" s="8">
        <v>15</v>
      </c>
      <c r="R10" s="8">
        <v>17</v>
      </c>
      <c r="S10" s="8">
        <v>18</v>
      </c>
    </row>
    <row r="11" spans="1:19" x14ac:dyDescent="0.2">
      <c r="A11" s="5" t="s">
        <v>35</v>
      </c>
      <c r="B11" s="8">
        <v>66</v>
      </c>
      <c r="C11" s="8">
        <v>69</v>
      </c>
      <c r="D11" s="8">
        <v>77</v>
      </c>
      <c r="E11" s="8">
        <v>79</v>
      </c>
      <c r="F11" s="8">
        <v>74</v>
      </c>
      <c r="G11" s="8">
        <v>83</v>
      </c>
      <c r="H11" s="8">
        <v>83</v>
      </c>
      <c r="I11" s="8">
        <v>107</v>
      </c>
      <c r="J11" s="8">
        <v>121</v>
      </c>
      <c r="K11" s="8">
        <v>135</v>
      </c>
      <c r="L11" s="8">
        <v>124</v>
      </c>
      <c r="M11" s="8">
        <v>116</v>
      </c>
      <c r="N11" s="8">
        <v>108</v>
      </c>
      <c r="O11" s="8">
        <v>112</v>
      </c>
      <c r="P11" s="8">
        <v>118</v>
      </c>
      <c r="Q11" s="8">
        <v>76</v>
      </c>
      <c r="R11" s="8">
        <v>78</v>
      </c>
      <c r="S11" s="8">
        <v>72</v>
      </c>
    </row>
    <row r="12" spans="1:19" x14ac:dyDescent="0.2">
      <c r="A12" s="5" t="s">
        <v>19</v>
      </c>
      <c r="B12" s="8">
        <v>1</v>
      </c>
      <c r="C12" s="8">
        <v>1</v>
      </c>
      <c r="D12" s="8">
        <v>4</v>
      </c>
      <c r="E12" s="8">
        <v>3</v>
      </c>
      <c r="F12" s="8">
        <v>8</v>
      </c>
      <c r="G12" s="8">
        <v>11</v>
      </c>
      <c r="H12" s="8">
        <v>16</v>
      </c>
      <c r="I12" s="8">
        <v>17</v>
      </c>
      <c r="J12" s="8">
        <v>31</v>
      </c>
      <c r="K12" s="8">
        <v>34</v>
      </c>
      <c r="L12" s="8">
        <v>42</v>
      </c>
      <c r="M12" s="8">
        <v>63</v>
      </c>
      <c r="N12" s="8">
        <v>82</v>
      </c>
      <c r="O12" s="8">
        <v>100</v>
      </c>
      <c r="P12" s="8">
        <v>112</v>
      </c>
      <c r="Q12" s="8">
        <v>116</v>
      </c>
      <c r="R12" s="8">
        <v>142</v>
      </c>
      <c r="S12" s="8">
        <v>162</v>
      </c>
    </row>
    <row r="13" spans="1:19" x14ac:dyDescent="0.2">
      <c r="A13" s="6" t="s">
        <v>20</v>
      </c>
      <c r="B13" s="9"/>
      <c r="C13" s="9"/>
      <c r="D13" s="9"/>
      <c r="E13" s="9"/>
      <c r="F13" s="9"/>
      <c r="G13" s="9"/>
      <c r="H13" s="9"/>
      <c r="I13" s="9"/>
      <c r="J13" s="9"/>
      <c r="K13" s="9"/>
      <c r="L13" s="9"/>
      <c r="M13" s="9"/>
      <c r="N13" s="9"/>
      <c r="O13" s="9"/>
      <c r="P13" s="9"/>
      <c r="Q13" s="9"/>
      <c r="R13" s="9"/>
      <c r="S13" s="9"/>
    </row>
    <row r="14" spans="1:19" x14ac:dyDescent="0.2">
      <c r="A14" s="5" t="s">
        <v>13</v>
      </c>
      <c r="B14" s="10">
        <f t="shared" ref="B14:Q22" si="0">B4/B$3*100</f>
        <v>7.3099415204678359E-2</v>
      </c>
      <c r="C14" s="10">
        <f t="shared" si="0"/>
        <v>7.1684587813620068E-2</v>
      </c>
      <c r="D14" s="10">
        <f t="shared" si="0"/>
        <v>7.0028011204481794E-2</v>
      </c>
      <c r="E14" s="10">
        <f t="shared" si="0"/>
        <v>6.7521944632005407E-2</v>
      </c>
      <c r="F14" s="10">
        <f t="shared" si="0"/>
        <v>6.5919578114700061E-2</v>
      </c>
      <c r="G14" s="10">
        <f t="shared" si="0"/>
        <v>6.4474532559638947E-2</v>
      </c>
      <c r="H14" s="10">
        <f t="shared" si="0"/>
        <v>6.131207847946045E-2</v>
      </c>
      <c r="I14" s="10">
        <f t="shared" si="0"/>
        <v>0.11778563015312131</v>
      </c>
      <c r="J14" s="10">
        <f t="shared" si="0"/>
        <v>0.11092623405435387</v>
      </c>
      <c r="K14" s="10">
        <f t="shared" si="0"/>
        <v>0.11037527593818984</v>
      </c>
      <c r="L14" s="10">
        <f t="shared" si="0"/>
        <v>0.10741138560687433</v>
      </c>
      <c r="M14" s="10">
        <f t="shared" si="0"/>
        <v>0.10559662090813093</v>
      </c>
      <c r="N14" s="10">
        <f t="shared" si="0"/>
        <v>0.1031459515214028</v>
      </c>
      <c r="O14" s="10">
        <f t="shared" si="0"/>
        <v>0.10065425264217413</v>
      </c>
      <c r="P14" s="10">
        <f t="shared" si="0"/>
        <v>9.6618357487922704E-2</v>
      </c>
      <c r="Q14" s="10">
        <f t="shared" si="0"/>
        <v>9.5877277085330767E-2</v>
      </c>
      <c r="R14" s="10">
        <f t="shared" ref="R14:S14" si="1">R4/R$3*100</f>
        <v>0.13966480446927373</v>
      </c>
      <c r="S14" s="10">
        <f t="shared" si="1"/>
        <v>0.13458950201884254</v>
      </c>
    </row>
    <row r="15" spans="1:19" x14ac:dyDescent="0.2">
      <c r="A15" s="5" t="s">
        <v>14</v>
      </c>
      <c r="B15" s="10">
        <f t="shared" si="0"/>
        <v>11.769005847953217</v>
      </c>
      <c r="C15" s="10">
        <f t="shared" si="0"/>
        <v>11.899641577060931</v>
      </c>
      <c r="D15" s="10">
        <f t="shared" si="0"/>
        <v>11.974789915966387</v>
      </c>
      <c r="E15" s="10">
        <f t="shared" si="0"/>
        <v>12.694125590817015</v>
      </c>
      <c r="F15" s="10">
        <f t="shared" si="0"/>
        <v>12.788398154251812</v>
      </c>
      <c r="G15" s="10">
        <f t="shared" si="0"/>
        <v>14.506769825918761</v>
      </c>
      <c r="H15" s="10">
        <f t="shared" si="0"/>
        <v>15.511955855303494</v>
      </c>
      <c r="I15" s="10">
        <f t="shared" si="0"/>
        <v>14.899882214369848</v>
      </c>
      <c r="J15" s="10">
        <f t="shared" si="0"/>
        <v>15.141430948419302</v>
      </c>
      <c r="K15" s="10">
        <f t="shared" si="0"/>
        <v>14.955849889624723</v>
      </c>
      <c r="L15" s="10">
        <f t="shared" si="0"/>
        <v>15.682062298603652</v>
      </c>
      <c r="M15" s="10">
        <f t="shared" si="0"/>
        <v>15.997888067581837</v>
      </c>
      <c r="N15" s="10">
        <f t="shared" si="0"/>
        <v>16.245487364620939</v>
      </c>
      <c r="O15" s="10">
        <f t="shared" si="0"/>
        <v>16.708605938600908</v>
      </c>
      <c r="P15" s="10">
        <f t="shared" si="0"/>
        <v>17.729468599033815</v>
      </c>
      <c r="Q15" s="10">
        <f t="shared" si="0"/>
        <v>19.031639501438157</v>
      </c>
      <c r="R15" s="10">
        <f t="shared" ref="R15:S15" si="2">R5/R$3*100</f>
        <v>19.692737430167597</v>
      </c>
      <c r="S15" s="10">
        <f t="shared" si="2"/>
        <v>20.906235980260206</v>
      </c>
    </row>
    <row r="16" spans="1:19" x14ac:dyDescent="0.2">
      <c r="A16" s="5" t="s">
        <v>15</v>
      </c>
      <c r="B16" s="10">
        <f t="shared" si="0"/>
        <v>3.8011695906432745</v>
      </c>
      <c r="C16" s="10">
        <f t="shared" si="0"/>
        <v>3.3691756272401432</v>
      </c>
      <c r="D16" s="10">
        <f t="shared" si="0"/>
        <v>3.1512605042016806</v>
      </c>
      <c r="E16" s="10">
        <f t="shared" si="0"/>
        <v>3.3760972316002702</v>
      </c>
      <c r="F16" s="10">
        <f t="shared" si="0"/>
        <v>3.4937376400791038</v>
      </c>
      <c r="G16" s="10">
        <f t="shared" si="0"/>
        <v>3.2237266279819474</v>
      </c>
      <c r="H16" s="10">
        <f t="shared" si="0"/>
        <v>3.310852237890864</v>
      </c>
      <c r="I16" s="10">
        <f t="shared" si="0"/>
        <v>3.1213191990577149</v>
      </c>
      <c r="J16" s="10">
        <f t="shared" si="0"/>
        <v>3.2168607875762616</v>
      </c>
      <c r="K16" s="10">
        <f t="shared" si="0"/>
        <v>3.3112582781456954</v>
      </c>
      <c r="L16" s="10">
        <f t="shared" si="0"/>
        <v>3.4908700322234156</v>
      </c>
      <c r="M16" s="10">
        <f t="shared" si="0"/>
        <v>3.5374868004223869</v>
      </c>
      <c r="N16" s="10">
        <f t="shared" si="0"/>
        <v>3.7648272305312016</v>
      </c>
      <c r="O16" s="10">
        <f t="shared" si="0"/>
        <v>3.9758429793658783</v>
      </c>
      <c r="P16" s="10">
        <f t="shared" si="0"/>
        <v>4.3961352657004831</v>
      </c>
      <c r="Q16" s="10">
        <f t="shared" si="0"/>
        <v>4.1227229146692235</v>
      </c>
      <c r="R16" s="10">
        <f t="shared" ref="R16:S16" si="3">R6/R$3*100</f>
        <v>4.0968342644320295</v>
      </c>
      <c r="S16" s="10">
        <f t="shared" si="3"/>
        <v>4.0376850605652752</v>
      </c>
    </row>
    <row r="17" spans="1:19" x14ac:dyDescent="0.2">
      <c r="A17" s="5" t="s">
        <v>16</v>
      </c>
      <c r="B17" s="10">
        <f t="shared" si="0"/>
        <v>2.9239766081871341</v>
      </c>
      <c r="C17" s="10">
        <f t="shared" si="0"/>
        <v>2.795698924731183</v>
      </c>
      <c r="D17" s="10">
        <f t="shared" si="0"/>
        <v>2.9411764705882351</v>
      </c>
      <c r="E17" s="10">
        <f t="shared" si="0"/>
        <v>2.9034436191762323</v>
      </c>
      <c r="F17" s="10">
        <f t="shared" si="0"/>
        <v>3.3618984838497035</v>
      </c>
      <c r="G17" s="10">
        <f t="shared" si="0"/>
        <v>3.2882011605415857</v>
      </c>
      <c r="H17" s="10">
        <f t="shared" si="0"/>
        <v>3.4334763948497855</v>
      </c>
      <c r="I17" s="10">
        <f t="shared" si="0"/>
        <v>3.4746760895170787</v>
      </c>
      <c r="J17" s="10">
        <f t="shared" si="0"/>
        <v>3.1613976705490847</v>
      </c>
      <c r="K17" s="10">
        <f t="shared" si="0"/>
        <v>3.0353200883002205</v>
      </c>
      <c r="L17" s="10">
        <f t="shared" si="0"/>
        <v>3.5445757250268528</v>
      </c>
      <c r="M17" s="10">
        <f t="shared" si="0"/>
        <v>3.8014783526927136</v>
      </c>
      <c r="N17" s="10">
        <f t="shared" si="0"/>
        <v>3.5585353274883964</v>
      </c>
      <c r="O17" s="10">
        <f t="shared" si="0"/>
        <v>3.7242073477604429</v>
      </c>
      <c r="P17" s="10">
        <f t="shared" si="0"/>
        <v>3.3816425120772946</v>
      </c>
      <c r="Q17" s="10">
        <f t="shared" si="0"/>
        <v>4.0747842761265574</v>
      </c>
      <c r="R17" s="10">
        <f t="shared" ref="R17:S17" si="4">R7/R$3*100</f>
        <v>4.3761638733705777</v>
      </c>
      <c r="S17" s="10">
        <f t="shared" si="4"/>
        <v>4.4863167339614183</v>
      </c>
    </row>
    <row r="18" spans="1:19" x14ac:dyDescent="0.2">
      <c r="A18" s="5" t="s">
        <v>39</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5.518763796909492E-2</v>
      </c>
      <c r="L18" s="10">
        <f t="shared" si="0"/>
        <v>5.3705692803437163E-2</v>
      </c>
      <c r="M18" s="10">
        <f t="shared" si="0"/>
        <v>5.2798310454065467E-2</v>
      </c>
      <c r="N18" s="10">
        <f t="shared" si="0"/>
        <v>5.1572975760701398E-2</v>
      </c>
      <c r="O18" s="10">
        <f t="shared" si="0"/>
        <v>5.0327126321087066E-2</v>
      </c>
      <c r="P18" s="10">
        <f t="shared" si="0"/>
        <v>0</v>
      </c>
      <c r="Q18" s="10">
        <f t="shared" si="0"/>
        <v>4.7938638542665384E-2</v>
      </c>
      <c r="R18" s="10">
        <f t="shared" ref="R18:S18" si="5">R8/R$3*100</f>
        <v>0</v>
      </c>
      <c r="S18" s="10">
        <f t="shared" si="5"/>
        <v>0</v>
      </c>
    </row>
    <row r="19" spans="1:19" x14ac:dyDescent="0.2">
      <c r="A19" s="5" t="s">
        <v>17</v>
      </c>
      <c r="B19" s="10">
        <f t="shared" si="0"/>
        <v>76.535087719298247</v>
      </c>
      <c r="C19" s="10">
        <f t="shared" si="0"/>
        <v>76.845878136200724</v>
      </c>
      <c r="D19" s="10">
        <f t="shared" si="0"/>
        <v>76.120448179271705</v>
      </c>
      <c r="E19" s="10">
        <f t="shared" si="0"/>
        <v>75.35449020931803</v>
      </c>
      <c r="F19" s="10">
        <f t="shared" si="0"/>
        <v>74.686882003955176</v>
      </c>
      <c r="G19" s="10">
        <f t="shared" si="0"/>
        <v>72.598323662153447</v>
      </c>
      <c r="H19" s="10">
        <f t="shared" si="0"/>
        <v>71.36725935009197</v>
      </c>
      <c r="I19" s="10">
        <f t="shared" si="0"/>
        <v>70.671378091872796</v>
      </c>
      <c r="J19" s="10">
        <f t="shared" si="0"/>
        <v>69.439822518025522</v>
      </c>
      <c r="K19" s="10">
        <f t="shared" si="0"/>
        <v>68.653421633554075</v>
      </c>
      <c r="L19" s="10">
        <f t="shared" si="0"/>
        <v>67.669172932330824</v>
      </c>
      <c r="M19" s="10">
        <f t="shared" si="0"/>
        <v>66.525871172122493</v>
      </c>
      <c r="N19" s="10">
        <f t="shared" si="0"/>
        <v>65.961835997937072</v>
      </c>
      <c r="O19" s="10">
        <f t="shared" si="0"/>
        <v>64.217413185707102</v>
      </c>
      <c r="P19" s="10">
        <f t="shared" si="0"/>
        <v>62.705314009661841</v>
      </c>
      <c r="Q19" s="10">
        <f t="shared" si="0"/>
        <v>62.70373921380633</v>
      </c>
      <c r="R19" s="10">
        <f t="shared" ref="R19:S19" si="6">R9/R$3*100</f>
        <v>60.661080074487892</v>
      </c>
      <c r="S19" s="10">
        <f t="shared" si="6"/>
        <v>59.129654553611488</v>
      </c>
    </row>
    <row r="20" spans="1:19" x14ac:dyDescent="0.2">
      <c r="A20" s="5" t="s">
        <v>18</v>
      </c>
      <c r="B20" s="10">
        <f t="shared" si="0"/>
        <v>0</v>
      </c>
      <c r="C20" s="10">
        <f t="shared" si="0"/>
        <v>0</v>
      </c>
      <c r="D20" s="10">
        <f t="shared" si="0"/>
        <v>7.0028011204481794E-2</v>
      </c>
      <c r="E20" s="10">
        <f t="shared" si="0"/>
        <v>6.7521944632005407E-2</v>
      </c>
      <c r="F20" s="10">
        <f t="shared" si="0"/>
        <v>0.19775873434410021</v>
      </c>
      <c r="G20" s="10">
        <f t="shared" si="0"/>
        <v>0.25789813023855579</v>
      </c>
      <c r="H20" s="10">
        <f t="shared" si="0"/>
        <v>0.2452483139178418</v>
      </c>
      <c r="I20" s="10">
        <f t="shared" si="0"/>
        <v>0.4122497055359246</v>
      </c>
      <c r="J20" s="10">
        <f t="shared" si="0"/>
        <v>0.49916805324459235</v>
      </c>
      <c r="K20" s="10">
        <f t="shared" si="0"/>
        <v>0.55187637969094927</v>
      </c>
      <c r="L20" s="10">
        <f t="shared" si="0"/>
        <v>0.53705692803437166</v>
      </c>
      <c r="M20" s="10">
        <f t="shared" si="0"/>
        <v>0.52798310454065467</v>
      </c>
      <c r="N20" s="10">
        <f t="shared" si="0"/>
        <v>0.51572975760701389</v>
      </c>
      <c r="O20" s="10">
        <f t="shared" si="0"/>
        <v>0.55359838953195772</v>
      </c>
      <c r="P20" s="10">
        <f t="shared" si="0"/>
        <v>0.57971014492753625</v>
      </c>
      <c r="Q20" s="10">
        <f t="shared" si="0"/>
        <v>0.7190795781399808</v>
      </c>
      <c r="R20" s="10">
        <f t="shared" ref="R20:S20" si="7">R10/R$3*100</f>
        <v>0.79143389199255121</v>
      </c>
      <c r="S20" s="10">
        <f t="shared" si="7"/>
        <v>0.80753701211305517</v>
      </c>
    </row>
    <row r="21" spans="1:19" x14ac:dyDescent="0.2">
      <c r="A21" s="5" t="s">
        <v>35</v>
      </c>
      <c r="B21" s="10">
        <f t="shared" si="0"/>
        <v>4.8245614035087714</v>
      </c>
      <c r="C21" s="10">
        <f t="shared" si="0"/>
        <v>4.946236559139785</v>
      </c>
      <c r="D21" s="10">
        <f t="shared" si="0"/>
        <v>5.3921568627450984</v>
      </c>
      <c r="E21" s="10">
        <f t="shared" si="0"/>
        <v>5.3342336259284266</v>
      </c>
      <c r="F21" s="10">
        <f t="shared" si="0"/>
        <v>4.8780487804878048</v>
      </c>
      <c r="G21" s="10">
        <f t="shared" si="0"/>
        <v>5.3513862024500325</v>
      </c>
      <c r="H21" s="10">
        <f t="shared" si="0"/>
        <v>5.0889025137952171</v>
      </c>
      <c r="I21" s="10">
        <f t="shared" si="0"/>
        <v>6.3015312131919909</v>
      </c>
      <c r="J21" s="10">
        <f t="shared" si="0"/>
        <v>6.7110371602884076</v>
      </c>
      <c r="K21" s="10">
        <f t="shared" si="0"/>
        <v>7.4503311258278151</v>
      </c>
      <c r="L21" s="10">
        <f t="shared" si="0"/>
        <v>6.6595059076262082</v>
      </c>
      <c r="M21" s="10">
        <f t="shared" si="0"/>
        <v>6.1246040126715942</v>
      </c>
      <c r="N21" s="10">
        <f t="shared" si="0"/>
        <v>5.5698813821557502</v>
      </c>
      <c r="O21" s="10">
        <f t="shared" si="0"/>
        <v>5.6366381479617509</v>
      </c>
      <c r="P21" s="10">
        <f t="shared" si="0"/>
        <v>5.7004830917874392</v>
      </c>
      <c r="Q21" s="10">
        <f t="shared" si="0"/>
        <v>3.6433365292425699</v>
      </c>
      <c r="R21" s="10">
        <f t="shared" ref="R21:S21" si="8">R11/R$3*100</f>
        <v>3.6312849162011176</v>
      </c>
      <c r="S21" s="10">
        <f t="shared" si="8"/>
        <v>3.2301480484522207</v>
      </c>
    </row>
    <row r="22" spans="1:19" x14ac:dyDescent="0.2">
      <c r="A22" s="5" t="s">
        <v>19</v>
      </c>
      <c r="B22" s="10">
        <f t="shared" si="0"/>
        <v>7.3099415204678359E-2</v>
      </c>
      <c r="C22" s="10">
        <f t="shared" si="0"/>
        <v>7.1684587813620068E-2</v>
      </c>
      <c r="D22" s="10">
        <f t="shared" si="0"/>
        <v>0.28011204481792717</v>
      </c>
      <c r="E22" s="10">
        <f t="shared" si="0"/>
        <v>0.20256583389601621</v>
      </c>
      <c r="F22" s="10">
        <f t="shared" si="0"/>
        <v>0.52735662491760049</v>
      </c>
      <c r="G22" s="10">
        <f t="shared" si="0"/>
        <v>0.70921985815602839</v>
      </c>
      <c r="H22" s="10">
        <f t="shared" si="0"/>
        <v>0.98099325567136719</v>
      </c>
      <c r="I22" s="10">
        <f t="shared" si="0"/>
        <v>1.0011778563015312</v>
      </c>
      <c r="J22" s="10">
        <f t="shared" si="0"/>
        <v>1.7193566278424846</v>
      </c>
      <c r="K22" s="10">
        <f t="shared" si="0"/>
        <v>1.8763796909492272</v>
      </c>
      <c r="L22" s="10">
        <f t="shared" si="0"/>
        <v>2.2556390977443606</v>
      </c>
      <c r="M22" s="10">
        <f t="shared" si="0"/>
        <v>3.3262935586061246</v>
      </c>
      <c r="N22" s="10">
        <f t="shared" si="0"/>
        <v>4.2289840123775146</v>
      </c>
      <c r="O22" s="10">
        <f t="shared" si="0"/>
        <v>5.0327126321087068</v>
      </c>
      <c r="P22" s="10">
        <f t="shared" si="0"/>
        <v>5.4106280193236715</v>
      </c>
      <c r="Q22" s="10">
        <f t="shared" si="0"/>
        <v>5.5608820709491846</v>
      </c>
      <c r="R22" s="10">
        <f t="shared" ref="R22:S22" si="9">R12/R$3*100</f>
        <v>6.610800744878957</v>
      </c>
      <c r="S22" s="10">
        <f t="shared" si="9"/>
        <v>7.2678331090174968</v>
      </c>
    </row>
    <row r="23" spans="1:19" x14ac:dyDescent="0.2">
      <c r="A23" s="6" t="s">
        <v>21</v>
      </c>
      <c r="B23" s="7"/>
      <c r="C23" s="7"/>
      <c r="D23" s="7"/>
      <c r="E23" s="7"/>
      <c r="F23" s="7"/>
      <c r="G23" s="7"/>
      <c r="H23" s="7"/>
      <c r="I23" s="7"/>
      <c r="J23" s="7"/>
      <c r="K23" s="7"/>
      <c r="L23" s="7"/>
      <c r="M23" s="7"/>
      <c r="N23" s="7"/>
      <c r="O23" s="7"/>
      <c r="P23" s="7"/>
      <c r="Q23" s="7"/>
      <c r="R23" s="7"/>
      <c r="S23" s="7"/>
    </row>
    <row r="24" spans="1:19" x14ac:dyDescent="0.2">
      <c r="A24" s="5" t="s">
        <v>13</v>
      </c>
      <c r="B24" s="10">
        <f>B4/(B$3-B$11-B$12)*100</f>
        <v>7.6863950807071479E-2</v>
      </c>
      <c r="C24" s="10">
        <f t="shared" ref="C24:Q30" si="10">C4/(C$3-C$11-C$12)*100</f>
        <v>7.5471698113207544E-2</v>
      </c>
      <c r="D24" s="10">
        <f t="shared" si="10"/>
        <v>7.4239049740163321E-2</v>
      </c>
      <c r="E24" s="10">
        <f t="shared" si="10"/>
        <v>7.147962830593281E-2</v>
      </c>
      <c r="F24" s="10">
        <f t="shared" si="10"/>
        <v>6.968641114982578E-2</v>
      </c>
      <c r="G24" s="10">
        <f t="shared" si="10"/>
        <v>6.8634179821551136E-2</v>
      </c>
      <c r="H24" s="10">
        <f t="shared" si="10"/>
        <v>6.5274151436031339E-2</v>
      </c>
      <c r="I24" s="10">
        <f t="shared" si="10"/>
        <v>0.12706480304955528</v>
      </c>
      <c r="J24" s="10">
        <f t="shared" si="10"/>
        <v>0.12113870381586916</v>
      </c>
      <c r="K24" s="10">
        <f t="shared" si="10"/>
        <v>0.12172854534388314</v>
      </c>
      <c r="L24" s="10">
        <f t="shared" si="10"/>
        <v>0.11792452830188679</v>
      </c>
      <c r="M24" s="10">
        <f t="shared" si="10"/>
        <v>0.11661807580174927</v>
      </c>
      <c r="N24" s="10">
        <f t="shared" si="10"/>
        <v>0.11435105774728416</v>
      </c>
      <c r="O24" s="10">
        <f t="shared" si="10"/>
        <v>0.11267605633802817</v>
      </c>
      <c r="P24" s="10">
        <f t="shared" si="10"/>
        <v>0.10869565217391304</v>
      </c>
      <c r="Q24" s="10">
        <f t="shared" si="10"/>
        <v>0.10559662090813093</v>
      </c>
      <c r="R24" s="10">
        <f t="shared" ref="R24:S24" si="11">R4/(R$3-R$11-R$12)*100</f>
        <v>0.15560165975103735</v>
      </c>
      <c r="S24" s="10">
        <f t="shared" si="11"/>
        <v>0.15037593984962408</v>
      </c>
    </row>
    <row r="25" spans="1:19" x14ac:dyDescent="0.2">
      <c r="A25" s="5" t="s">
        <v>14</v>
      </c>
      <c r="B25" s="10">
        <f t="shared" ref="B25:M30" si="12">B5/(B$3-B$11-B$12)*100</f>
        <v>12.37509607993851</v>
      </c>
      <c r="C25" s="10">
        <f t="shared" si="12"/>
        <v>12.528301886792454</v>
      </c>
      <c r="D25" s="10">
        <f t="shared" si="12"/>
        <v>12.694877505567929</v>
      </c>
      <c r="E25" s="10">
        <f t="shared" si="12"/>
        <v>13.43817012151537</v>
      </c>
      <c r="F25" s="10">
        <f t="shared" si="12"/>
        <v>13.519163763066203</v>
      </c>
      <c r="G25" s="10">
        <f t="shared" si="12"/>
        <v>15.442690459849004</v>
      </c>
      <c r="H25" s="10">
        <f t="shared" si="12"/>
        <v>16.514360313315926</v>
      </c>
      <c r="I25" s="10">
        <f t="shared" si="12"/>
        <v>16.073697585768741</v>
      </c>
      <c r="J25" s="10">
        <f t="shared" si="12"/>
        <v>16.535433070866144</v>
      </c>
      <c r="K25" s="10">
        <f t="shared" si="12"/>
        <v>16.494217894096167</v>
      </c>
      <c r="L25" s="10">
        <f t="shared" si="12"/>
        <v>17.216981132075471</v>
      </c>
      <c r="M25" s="10">
        <f t="shared" si="12"/>
        <v>17.667638483965014</v>
      </c>
      <c r="N25" s="10">
        <f t="shared" si="10"/>
        <v>18.010291595197256</v>
      </c>
      <c r="O25" s="10">
        <f t="shared" si="10"/>
        <v>18.704225352112676</v>
      </c>
      <c r="P25" s="10">
        <f t="shared" si="10"/>
        <v>19.945652173913043</v>
      </c>
      <c r="Q25" s="10">
        <f t="shared" si="10"/>
        <v>20.960929250263991</v>
      </c>
      <c r="R25" s="10">
        <f t="shared" ref="R25:S25" si="13">R5/(R$3-R$11-R$12)*100</f>
        <v>21.939834024896264</v>
      </c>
      <c r="S25" s="10">
        <f t="shared" si="13"/>
        <v>23.358395989974937</v>
      </c>
    </row>
    <row r="26" spans="1:19" x14ac:dyDescent="0.2">
      <c r="A26" s="5" t="s">
        <v>15</v>
      </c>
      <c r="B26" s="10">
        <f t="shared" si="12"/>
        <v>3.9969254419677172</v>
      </c>
      <c r="C26" s="10">
        <f t="shared" si="12"/>
        <v>3.5471698113207548</v>
      </c>
      <c r="D26" s="10">
        <f t="shared" si="12"/>
        <v>3.3407572383073498</v>
      </c>
      <c r="E26" s="10">
        <f t="shared" si="12"/>
        <v>3.5739814152966405</v>
      </c>
      <c r="F26" s="10">
        <f t="shared" si="12"/>
        <v>3.6933797909407664</v>
      </c>
      <c r="G26" s="10">
        <f t="shared" si="12"/>
        <v>3.4317089910775569</v>
      </c>
      <c r="H26" s="10">
        <f t="shared" si="12"/>
        <v>3.524804177545692</v>
      </c>
      <c r="I26" s="10">
        <f t="shared" si="12"/>
        <v>3.3672172808132146</v>
      </c>
      <c r="J26" s="10">
        <f t="shared" si="12"/>
        <v>3.5130224106602062</v>
      </c>
      <c r="K26" s="10">
        <f t="shared" si="12"/>
        <v>3.6518563603164944</v>
      </c>
      <c r="L26" s="10">
        <f t="shared" si="12"/>
        <v>3.8325471698113205</v>
      </c>
      <c r="M26" s="10">
        <f t="shared" si="12"/>
        <v>3.9067055393586005</v>
      </c>
      <c r="N26" s="10">
        <f t="shared" si="10"/>
        <v>4.1738136077758714</v>
      </c>
      <c r="O26" s="10">
        <f t="shared" si="10"/>
        <v>4.4507042253521121</v>
      </c>
      <c r="P26" s="10">
        <f t="shared" si="10"/>
        <v>4.945652173913043</v>
      </c>
      <c r="Q26" s="10">
        <f t="shared" si="10"/>
        <v>4.5406546990496306</v>
      </c>
      <c r="R26" s="10">
        <f t="shared" ref="R26:S26" si="14">R6/(R$3-R$11-R$12)*100</f>
        <v>4.5643153526970952</v>
      </c>
      <c r="S26" s="10">
        <f t="shared" si="14"/>
        <v>4.5112781954887211</v>
      </c>
    </row>
    <row r="27" spans="1:19" x14ac:dyDescent="0.2">
      <c r="A27" s="5" t="s">
        <v>16</v>
      </c>
      <c r="B27" s="10">
        <f t="shared" si="12"/>
        <v>3.0745580322828592</v>
      </c>
      <c r="C27" s="10">
        <f t="shared" si="12"/>
        <v>2.9433962264150941</v>
      </c>
      <c r="D27" s="10">
        <f t="shared" si="12"/>
        <v>3.1180400890868598</v>
      </c>
      <c r="E27" s="10">
        <f t="shared" si="12"/>
        <v>3.0736240171551108</v>
      </c>
      <c r="F27" s="10">
        <f t="shared" si="12"/>
        <v>3.5540069686411151</v>
      </c>
      <c r="G27" s="10">
        <f t="shared" si="12"/>
        <v>3.5003431708991077</v>
      </c>
      <c r="H27" s="10">
        <f t="shared" si="12"/>
        <v>3.6553524804177546</v>
      </c>
      <c r="I27" s="10">
        <f t="shared" si="12"/>
        <v>3.7484116899618809</v>
      </c>
      <c r="J27" s="10">
        <f t="shared" si="12"/>
        <v>3.4524530587522717</v>
      </c>
      <c r="K27" s="10">
        <f t="shared" si="12"/>
        <v>3.3475349969567865</v>
      </c>
      <c r="L27" s="10">
        <f t="shared" si="12"/>
        <v>3.891509433962264</v>
      </c>
      <c r="M27" s="10">
        <f t="shared" si="12"/>
        <v>4.1982507288629742</v>
      </c>
      <c r="N27" s="10">
        <f t="shared" si="10"/>
        <v>3.9451114922813035</v>
      </c>
      <c r="O27" s="10">
        <f t="shared" si="10"/>
        <v>4.169014084507042</v>
      </c>
      <c r="P27" s="10">
        <f t="shared" si="10"/>
        <v>3.804347826086957</v>
      </c>
      <c r="Q27" s="10">
        <f t="shared" si="10"/>
        <v>4.4878563885955653</v>
      </c>
      <c r="R27" s="10">
        <f t="shared" ref="R27:S27" si="15">R7/(R$3-R$11-R$12)*100</f>
        <v>4.8755186721991706</v>
      </c>
      <c r="S27" s="10">
        <f t="shared" si="15"/>
        <v>5.0125313283208017</v>
      </c>
    </row>
    <row r="28" spans="1:19" x14ac:dyDescent="0.2">
      <c r="A28" s="5" t="s">
        <v>39</v>
      </c>
      <c r="B28" s="10">
        <f t="shared" si="12"/>
        <v>0</v>
      </c>
      <c r="C28" s="10">
        <f t="shared" si="12"/>
        <v>0</v>
      </c>
      <c r="D28" s="10">
        <f t="shared" si="12"/>
        <v>0</v>
      </c>
      <c r="E28" s="10">
        <f t="shared" si="12"/>
        <v>0</v>
      </c>
      <c r="F28" s="10">
        <f t="shared" si="12"/>
        <v>0</v>
      </c>
      <c r="G28" s="10">
        <f t="shared" si="12"/>
        <v>0</v>
      </c>
      <c r="H28" s="10">
        <f t="shared" si="12"/>
        <v>0</v>
      </c>
      <c r="I28" s="10">
        <f t="shared" si="12"/>
        <v>0</v>
      </c>
      <c r="J28" s="10">
        <f t="shared" si="12"/>
        <v>0</v>
      </c>
      <c r="K28" s="10">
        <f t="shared" si="12"/>
        <v>6.0864272671941569E-2</v>
      </c>
      <c r="L28" s="10">
        <f t="shared" si="12"/>
        <v>5.8962264150943397E-2</v>
      </c>
      <c r="M28" s="10">
        <f t="shared" si="12"/>
        <v>5.8309037900874633E-2</v>
      </c>
      <c r="N28" s="10">
        <f t="shared" si="10"/>
        <v>5.7175528873642079E-2</v>
      </c>
      <c r="O28" s="10">
        <f t="shared" si="10"/>
        <v>5.6338028169014086E-2</v>
      </c>
      <c r="P28" s="10">
        <f t="shared" si="10"/>
        <v>0</v>
      </c>
      <c r="Q28" s="10">
        <f t="shared" si="10"/>
        <v>5.2798310454065467E-2</v>
      </c>
      <c r="R28" s="10">
        <f t="shared" ref="R28:S28" si="16">R8/(R$3-R$11-R$12)*100</f>
        <v>0</v>
      </c>
      <c r="S28" s="10">
        <f t="shared" si="16"/>
        <v>0</v>
      </c>
    </row>
    <row r="29" spans="1:19" x14ac:dyDescent="0.2">
      <c r="A29" s="5" t="s">
        <v>17</v>
      </c>
      <c r="B29" s="10">
        <f t="shared" si="12"/>
        <v>80.476556495003848</v>
      </c>
      <c r="C29" s="10">
        <f t="shared" si="12"/>
        <v>80.905660377358487</v>
      </c>
      <c r="D29" s="10">
        <f t="shared" si="12"/>
        <v>80.697847067557532</v>
      </c>
      <c r="E29" s="10">
        <f t="shared" si="12"/>
        <v>79.771265189421015</v>
      </c>
      <c r="F29" s="10">
        <f t="shared" si="12"/>
        <v>78.954703832752614</v>
      </c>
      <c r="G29" s="10">
        <f t="shared" si="12"/>
        <v>77.282086479066578</v>
      </c>
      <c r="H29" s="10">
        <f t="shared" si="12"/>
        <v>75.979112271540473</v>
      </c>
      <c r="I29" s="10">
        <f t="shared" si="12"/>
        <v>76.23888182973316</v>
      </c>
      <c r="J29" s="10">
        <f t="shared" si="12"/>
        <v>75.832828588734102</v>
      </c>
      <c r="K29" s="10">
        <f t="shared" si="12"/>
        <v>75.715155203895307</v>
      </c>
      <c r="L29" s="10">
        <f t="shared" si="12"/>
        <v>74.29245283018868</v>
      </c>
      <c r="M29" s="10">
        <f t="shared" si="12"/>
        <v>73.469387755102048</v>
      </c>
      <c r="N29" s="10">
        <f t="shared" si="10"/>
        <v>73.127501429388218</v>
      </c>
      <c r="O29" s="10">
        <f t="shared" si="10"/>
        <v>71.887323943661968</v>
      </c>
      <c r="P29" s="10">
        <f t="shared" si="10"/>
        <v>70.543478260869563</v>
      </c>
      <c r="Q29" s="10">
        <f t="shared" si="10"/>
        <v>69.060190073917639</v>
      </c>
      <c r="R29" s="10">
        <f t="shared" ref="R29:S29" si="17">R9/(R$3-R$11-R$12)*100</f>
        <v>67.58298755186722</v>
      </c>
      <c r="S29" s="10">
        <f t="shared" si="17"/>
        <v>66.065162907268174</v>
      </c>
    </row>
    <row r="30" spans="1:19" x14ac:dyDescent="0.2">
      <c r="A30" s="5" t="s">
        <v>18</v>
      </c>
      <c r="B30" s="10">
        <f t="shared" si="12"/>
        <v>0</v>
      </c>
      <c r="C30" s="10">
        <f t="shared" si="12"/>
        <v>0</v>
      </c>
      <c r="D30" s="10">
        <f t="shared" si="12"/>
        <v>7.4239049740163321E-2</v>
      </c>
      <c r="E30" s="10">
        <f t="shared" si="12"/>
        <v>7.147962830593281E-2</v>
      </c>
      <c r="F30" s="10">
        <f t="shared" si="12"/>
        <v>0.20905923344947736</v>
      </c>
      <c r="G30" s="10">
        <f t="shared" si="12"/>
        <v>0.27453671928620454</v>
      </c>
      <c r="H30" s="10">
        <f t="shared" si="12"/>
        <v>0.26109660574412535</v>
      </c>
      <c r="I30" s="10">
        <f t="shared" si="12"/>
        <v>0.44472681067344344</v>
      </c>
      <c r="J30" s="10">
        <f t="shared" si="12"/>
        <v>0.54512416717141132</v>
      </c>
      <c r="K30" s="10">
        <f t="shared" si="12"/>
        <v>0.60864272671941566</v>
      </c>
      <c r="L30" s="10">
        <f t="shared" si="12"/>
        <v>0.589622641509434</v>
      </c>
      <c r="M30" s="10">
        <f t="shared" si="12"/>
        <v>0.58309037900874638</v>
      </c>
      <c r="N30" s="10">
        <f t="shared" si="10"/>
        <v>0.57175528873642079</v>
      </c>
      <c r="O30" s="10">
        <f t="shared" si="10"/>
        <v>0.61971830985915488</v>
      </c>
      <c r="P30" s="10">
        <f t="shared" si="10"/>
        <v>0.65217391304347827</v>
      </c>
      <c r="Q30" s="10">
        <f t="shared" si="10"/>
        <v>0.791974656810982</v>
      </c>
      <c r="R30" s="10">
        <f t="shared" ref="R30:S30" si="18">R10/(R$3-R$11-R$12)*100</f>
        <v>0.88174273858921159</v>
      </c>
      <c r="S30" s="10">
        <f t="shared" si="18"/>
        <v>0.90225563909774442</v>
      </c>
    </row>
    <row r="31" spans="1:19" ht="116.25" customHeight="1" x14ac:dyDescent="0.2">
      <c r="A31" s="20" t="s">
        <v>36</v>
      </c>
      <c r="B31" s="20"/>
      <c r="C31" s="20"/>
      <c r="D31" s="20"/>
      <c r="E31" s="20"/>
      <c r="F31" s="20"/>
      <c r="G31" s="20"/>
      <c r="H31" s="20"/>
      <c r="I31" s="20"/>
      <c r="J31" s="20"/>
      <c r="K31" s="20"/>
      <c r="L31" s="20"/>
      <c r="M31" s="20"/>
      <c r="N31" s="20"/>
      <c r="O31" s="20"/>
      <c r="P31" s="20"/>
      <c r="Q31" s="20"/>
      <c r="R31" s="20"/>
      <c r="S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7705-5398-46E1-A8B5-04D8B061F48F}">
  <dimension ref="A1:S31"/>
  <sheetViews>
    <sheetView view="pageLayout" zoomScaleNormal="100" workbookViewId="0">
      <selection activeCell="F18" sqref="F18"/>
    </sheetView>
  </sheetViews>
  <sheetFormatPr defaultColWidth="9.140625" defaultRowHeight="12.75" x14ac:dyDescent="0.2"/>
  <cols>
    <col min="1" max="1" width="28.28515625" style="1" customWidth="1"/>
    <col min="2" max="13" width="5.7109375" style="2" customWidth="1"/>
    <col min="14" max="19" width="5.7109375" style="1" customWidth="1"/>
    <col min="20" max="16384" width="9.140625" style="1"/>
  </cols>
  <sheetData>
    <row r="1" spans="1:19" ht="55.5" customHeight="1" x14ac:dyDescent="0.25">
      <c r="A1" s="19" t="s">
        <v>38</v>
      </c>
      <c r="B1" s="19"/>
      <c r="C1" s="19"/>
      <c r="D1" s="19"/>
      <c r="E1" s="19"/>
      <c r="F1" s="19"/>
      <c r="G1" s="19"/>
      <c r="H1" s="19"/>
      <c r="I1" s="19"/>
      <c r="J1" s="19"/>
      <c r="K1" s="19"/>
      <c r="L1" s="19"/>
      <c r="M1" s="19"/>
      <c r="N1" s="19"/>
      <c r="O1" s="19"/>
      <c r="P1" s="19"/>
      <c r="Q1" s="19"/>
      <c r="R1" s="19"/>
      <c r="S1" s="11"/>
    </row>
    <row r="2" spans="1:19" ht="15" x14ac:dyDescent="0.25">
      <c r="A2" s="4" t="s">
        <v>30</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41</v>
      </c>
    </row>
    <row r="3" spans="1:19" x14ac:dyDescent="0.2">
      <c r="A3" s="6" t="s">
        <v>34</v>
      </c>
      <c r="B3" s="7">
        <v>620</v>
      </c>
      <c r="C3" s="7">
        <v>674</v>
      </c>
      <c r="D3" s="7">
        <v>710</v>
      </c>
      <c r="E3" s="7">
        <v>708</v>
      </c>
      <c r="F3" s="7">
        <v>679</v>
      </c>
      <c r="G3" s="7">
        <v>720</v>
      </c>
      <c r="H3" s="7">
        <v>740</v>
      </c>
      <c r="I3" s="7">
        <v>753</v>
      </c>
      <c r="J3" s="7">
        <v>796</v>
      </c>
      <c r="K3" s="7">
        <v>800</v>
      </c>
      <c r="L3" s="7">
        <v>858</v>
      </c>
      <c r="M3" s="7">
        <v>844</v>
      </c>
      <c r="N3" s="7">
        <v>761</v>
      </c>
      <c r="O3" s="7">
        <v>799</v>
      </c>
      <c r="P3" s="7">
        <v>755</v>
      </c>
      <c r="Q3" s="7">
        <v>780</v>
      </c>
      <c r="R3" s="7">
        <v>770</v>
      </c>
      <c r="S3" s="7">
        <v>799</v>
      </c>
    </row>
    <row r="4" spans="1:19" x14ac:dyDescent="0.2">
      <c r="A4" s="5" t="s">
        <v>13</v>
      </c>
      <c r="B4" s="8">
        <v>5</v>
      </c>
      <c r="C4" s="8">
        <v>4</v>
      </c>
      <c r="D4" s="8">
        <v>5</v>
      </c>
      <c r="E4" s="8">
        <v>6</v>
      </c>
      <c r="F4" s="8">
        <v>5</v>
      </c>
      <c r="G4" s="8">
        <v>4</v>
      </c>
      <c r="H4" s="8">
        <v>4</v>
      </c>
      <c r="I4" s="8">
        <v>4</v>
      </c>
      <c r="J4" s="8">
        <v>4</v>
      </c>
      <c r="K4" s="8">
        <v>5</v>
      </c>
      <c r="L4" s="8">
        <v>4</v>
      </c>
      <c r="M4" s="8">
        <v>6</v>
      </c>
      <c r="N4" s="8">
        <v>3</v>
      </c>
      <c r="O4" s="8">
        <v>4</v>
      </c>
      <c r="P4" s="8">
        <v>3</v>
      </c>
      <c r="Q4" s="8">
        <v>3</v>
      </c>
      <c r="R4" s="8">
        <v>3</v>
      </c>
      <c r="S4" s="8">
        <v>3</v>
      </c>
    </row>
    <row r="5" spans="1:19" x14ac:dyDescent="0.2">
      <c r="A5" s="5" t="s">
        <v>14</v>
      </c>
      <c r="B5" s="8">
        <v>36</v>
      </c>
      <c r="C5" s="8">
        <v>40</v>
      </c>
      <c r="D5" s="8">
        <v>41</v>
      </c>
      <c r="E5" s="8">
        <v>46</v>
      </c>
      <c r="F5" s="8">
        <v>43</v>
      </c>
      <c r="G5" s="8">
        <v>48</v>
      </c>
      <c r="H5" s="8">
        <v>45</v>
      </c>
      <c r="I5" s="8">
        <v>54</v>
      </c>
      <c r="J5" s="8">
        <v>54</v>
      </c>
      <c r="K5" s="8">
        <v>62</v>
      </c>
      <c r="L5" s="8">
        <v>79</v>
      </c>
      <c r="M5" s="8">
        <v>69</v>
      </c>
      <c r="N5" s="8">
        <v>67</v>
      </c>
      <c r="O5" s="8">
        <v>72</v>
      </c>
      <c r="P5" s="8">
        <v>58</v>
      </c>
      <c r="Q5" s="8">
        <v>62</v>
      </c>
      <c r="R5" s="8">
        <v>62</v>
      </c>
      <c r="S5" s="8">
        <v>73</v>
      </c>
    </row>
    <row r="6" spans="1:19" x14ac:dyDescent="0.2">
      <c r="A6" s="5" t="s">
        <v>15</v>
      </c>
      <c r="B6" s="8">
        <v>16</v>
      </c>
      <c r="C6" s="8">
        <v>18</v>
      </c>
      <c r="D6" s="8">
        <v>19</v>
      </c>
      <c r="E6" s="8">
        <v>21</v>
      </c>
      <c r="F6" s="8">
        <v>22</v>
      </c>
      <c r="G6" s="8">
        <v>19</v>
      </c>
      <c r="H6" s="8">
        <v>20</v>
      </c>
      <c r="I6" s="8">
        <v>22</v>
      </c>
      <c r="J6" s="8">
        <v>22</v>
      </c>
      <c r="K6" s="8">
        <v>21</v>
      </c>
      <c r="L6" s="8">
        <v>22</v>
      </c>
      <c r="M6" s="8">
        <v>22</v>
      </c>
      <c r="N6" s="8">
        <v>25</v>
      </c>
      <c r="O6" s="8">
        <v>29</v>
      </c>
      <c r="P6" s="8">
        <v>33</v>
      </c>
      <c r="Q6" s="8">
        <v>34</v>
      </c>
      <c r="R6" s="8">
        <v>33</v>
      </c>
      <c r="S6" s="8">
        <v>31</v>
      </c>
    </row>
    <row r="7" spans="1:19" x14ac:dyDescent="0.2">
      <c r="A7" s="5" t="s">
        <v>16</v>
      </c>
      <c r="B7" s="8">
        <v>21</v>
      </c>
      <c r="C7" s="8">
        <v>25</v>
      </c>
      <c r="D7" s="8">
        <v>22</v>
      </c>
      <c r="E7" s="8">
        <v>21</v>
      </c>
      <c r="F7" s="8">
        <v>20</v>
      </c>
      <c r="G7" s="8">
        <v>25</v>
      </c>
      <c r="H7" s="8">
        <v>29</v>
      </c>
      <c r="I7" s="8">
        <v>24</v>
      </c>
      <c r="J7" s="8">
        <v>29</v>
      </c>
      <c r="K7" s="8">
        <v>34</v>
      </c>
      <c r="L7" s="8">
        <v>30</v>
      </c>
      <c r="M7" s="8">
        <v>37</v>
      </c>
      <c r="N7" s="8">
        <v>30</v>
      </c>
      <c r="O7" s="8">
        <v>29</v>
      </c>
      <c r="P7" s="8">
        <v>29</v>
      </c>
      <c r="Q7" s="8">
        <v>43</v>
      </c>
      <c r="R7" s="8">
        <v>41</v>
      </c>
      <c r="S7" s="8">
        <v>40</v>
      </c>
    </row>
    <row r="8" spans="1:19" x14ac:dyDescent="0.2">
      <c r="A8" s="5" t="s">
        <v>39</v>
      </c>
      <c r="B8" s="8"/>
      <c r="C8" s="8"/>
      <c r="D8" s="8"/>
      <c r="E8" s="8"/>
      <c r="F8" s="8">
        <v>0</v>
      </c>
      <c r="G8" s="8">
        <v>0</v>
      </c>
      <c r="H8" s="8">
        <v>0</v>
      </c>
      <c r="I8" s="8">
        <v>0</v>
      </c>
      <c r="J8" s="8">
        <v>0</v>
      </c>
      <c r="K8" s="8">
        <v>0</v>
      </c>
      <c r="L8" s="8">
        <v>1</v>
      </c>
      <c r="M8" s="8">
        <v>0</v>
      </c>
      <c r="N8" s="8">
        <v>0</v>
      </c>
      <c r="O8" s="8">
        <v>0</v>
      </c>
      <c r="P8" s="8">
        <v>1</v>
      </c>
      <c r="Q8" s="8">
        <v>0</v>
      </c>
      <c r="R8" s="8">
        <v>1</v>
      </c>
      <c r="S8" s="8">
        <v>1</v>
      </c>
    </row>
    <row r="9" spans="1:19" x14ac:dyDescent="0.2">
      <c r="A9" s="5" t="s">
        <v>17</v>
      </c>
      <c r="B9" s="8">
        <v>533</v>
      </c>
      <c r="C9" s="8">
        <v>575</v>
      </c>
      <c r="D9" s="8">
        <v>595</v>
      </c>
      <c r="E9" s="8">
        <v>587</v>
      </c>
      <c r="F9" s="8">
        <v>567</v>
      </c>
      <c r="G9" s="8">
        <v>578</v>
      </c>
      <c r="H9" s="8">
        <v>595</v>
      </c>
      <c r="I9" s="8">
        <v>578</v>
      </c>
      <c r="J9" s="8">
        <v>595</v>
      </c>
      <c r="K9" s="8">
        <v>584</v>
      </c>
      <c r="L9" s="8">
        <v>605</v>
      </c>
      <c r="M9" s="8">
        <v>596</v>
      </c>
      <c r="N9" s="8">
        <v>538</v>
      </c>
      <c r="O9" s="8">
        <v>565</v>
      </c>
      <c r="P9" s="8">
        <v>541</v>
      </c>
      <c r="Q9" s="8">
        <v>526</v>
      </c>
      <c r="R9" s="8">
        <v>499</v>
      </c>
      <c r="S9" s="8">
        <v>509</v>
      </c>
    </row>
    <row r="10" spans="1:19" x14ac:dyDescent="0.2">
      <c r="A10" s="5" t="s">
        <v>18</v>
      </c>
      <c r="B10" s="8"/>
      <c r="C10" s="8"/>
      <c r="D10" s="8">
        <v>2</v>
      </c>
      <c r="E10" s="8">
        <v>2</v>
      </c>
      <c r="F10" s="8">
        <v>2</v>
      </c>
      <c r="G10" s="8">
        <v>3</v>
      </c>
      <c r="H10" s="8">
        <v>4</v>
      </c>
      <c r="I10" s="8">
        <v>6</v>
      </c>
      <c r="J10" s="8">
        <v>5</v>
      </c>
      <c r="K10" s="8">
        <v>2</v>
      </c>
      <c r="L10" s="8">
        <v>1</v>
      </c>
      <c r="M10" s="8">
        <v>2</v>
      </c>
      <c r="N10" s="8">
        <v>1</v>
      </c>
      <c r="O10" s="8">
        <v>1</v>
      </c>
      <c r="P10" s="8">
        <v>2</v>
      </c>
      <c r="Q10" s="8">
        <v>2</v>
      </c>
      <c r="R10" s="8">
        <v>4</v>
      </c>
      <c r="S10" s="8">
        <v>4</v>
      </c>
    </row>
    <row r="11" spans="1:19" x14ac:dyDescent="0.2">
      <c r="A11" s="5" t="s">
        <v>35</v>
      </c>
      <c r="B11" s="8">
        <v>8</v>
      </c>
      <c r="C11" s="8">
        <v>12</v>
      </c>
      <c r="D11" s="8">
        <v>13</v>
      </c>
      <c r="E11" s="8">
        <v>13</v>
      </c>
      <c r="F11" s="8">
        <v>9</v>
      </c>
      <c r="G11" s="8">
        <v>10</v>
      </c>
      <c r="H11" s="8">
        <v>8</v>
      </c>
      <c r="I11" s="8">
        <v>11</v>
      </c>
      <c r="J11" s="8">
        <v>23</v>
      </c>
      <c r="K11" s="8">
        <v>19</v>
      </c>
      <c r="L11" s="8">
        <v>27</v>
      </c>
      <c r="M11" s="8">
        <v>22</v>
      </c>
      <c r="N11" s="8">
        <v>17</v>
      </c>
      <c r="O11" s="8">
        <v>23</v>
      </c>
      <c r="P11" s="8">
        <v>11</v>
      </c>
      <c r="Q11" s="8">
        <v>9</v>
      </c>
      <c r="R11" s="8">
        <v>7</v>
      </c>
      <c r="S11" s="8">
        <v>12</v>
      </c>
    </row>
    <row r="12" spans="1:19" x14ac:dyDescent="0.2">
      <c r="A12" s="5" t="s">
        <v>19</v>
      </c>
      <c r="B12" s="8">
        <v>1</v>
      </c>
      <c r="C12" s="8"/>
      <c r="D12" s="8">
        <v>13</v>
      </c>
      <c r="E12" s="8">
        <v>12</v>
      </c>
      <c r="F12" s="8">
        <v>11</v>
      </c>
      <c r="G12" s="8">
        <v>33</v>
      </c>
      <c r="H12" s="8">
        <v>35</v>
      </c>
      <c r="I12" s="8">
        <v>54</v>
      </c>
      <c r="J12" s="8">
        <v>64</v>
      </c>
      <c r="K12" s="8">
        <v>73</v>
      </c>
      <c r="L12" s="8">
        <v>89</v>
      </c>
      <c r="M12" s="8">
        <v>90</v>
      </c>
      <c r="N12" s="8">
        <v>80</v>
      </c>
      <c r="O12" s="8">
        <v>76</v>
      </c>
      <c r="P12" s="8">
        <v>77</v>
      </c>
      <c r="Q12" s="8">
        <v>101</v>
      </c>
      <c r="R12" s="8">
        <v>120</v>
      </c>
      <c r="S12" s="8">
        <v>126</v>
      </c>
    </row>
    <row r="13" spans="1:19" x14ac:dyDescent="0.2">
      <c r="A13" s="6" t="s">
        <v>20</v>
      </c>
      <c r="B13" s="9"/>
      <c r="C13" s="9"/>
      <c r="D13" s="9"/>
      <c r="E13" s="9"/>
      <c r="F13" s="9"/>
      <c r="G13" s="9"/>
      <c r="H13" s="9"/>
      <c r="I13" s="9"/>
      <c r="J13" s="9"/>
      <c r="K13" s="9"/>
      <c r="L13" s="9"/>
      <c r="M13" s="9"/>
      <c r="N13" s="9"/>
      <c r="O13" s="9"/>
      <c r="P13" s="9"/>
      <c r="Q13" s="9"/>
      <c r="R13" s="9"/>
      <c r="S13" s="9"/>
    </row>
    <row r="14" spans="1:19" x14ac:dyDescent="0.2">
      <c r="A14" s="5" t="s">
        <v>13</v>
      </c>
      <c r="B14" s="10">
        <f t="shared" ref="B14:Q22" si="0">B4/B$3*100</f>
        <v>0.80645161290322576</v>
      </c>
      <c r="C14" s="10">
        <f t="shared" si="0"/>
        <v>0.59347181008902083</v>
      </c>
      <c r="D14" s="10">
        <f t="shared" si="0"/>
        <v>0.70422535211267612</v>
      </c>
      <c r="E14" s="10">
        <f t="shared" si="0"/>
        <v>0.84745762711864403</v>
      </c>
      <c r="F14" s="10">
        <f t="shared" si="0"/>
        <v>0.73637702503681879</v>
      </c>
      <c r="G14" s="10">
        <f t="shared" si="0"/>
        <v>0.55555555555555558</v>
      </c>
      <c r="H14" s="10">
        <f t="shared" si="0"/>
        <v>0.54054054054054057</v>
      </c>
      <c r="I14" s="10">
        <f t="shared" si="0"/>
        <v>0.53120849933598935</v>
      </c>
      <c r="J14" s="10">
        <f t="shared" si="0"/>
        <v>0.50251256281407031</v>
      </c>
      <c r="K14" s="10">
        <f t="shared" si="0"/>
        <v>0.625</v>
      </c>
      <c r="L14" s="10">
        <f t="shared" si="0"/>
        <v>0.46620046620046618</v>
      </c>
      <c r="M14" s="10">
        <f t="shared" si="0"/>
        <v>0.7109004739336493</v>
      </c>
      <c r="N14" s="10">
        <f t="shared" si="0"/>
        <v>0.39421813403416556</v>
      </c>
      <c r="O14" s="10">
        <f t="shared" si="0"/>
        <v>0.50062578222778475</v>
      </c>
      <c r="P14" s="10">
        <f t="shared" si="0"/>
        <v>0.39735099337748342</v>
      </c>
      <c r="Q14" s="10">
        <f t="shared" si="0"/>
        <v>0.38461538461538464</v>
      </c>
      <c r="R14" s="10">
        <f t="shared" ref="R14:S14" si="1">R4/R$3*100</f>
        <v>0.38961038961038963</v>
      </c>
      <c r="S14" s="10">
        <f t="shared" si="1"/>
        <v>0.37546933667083854</v>
      </c>
    </row>
    <row r="15" spans="1:19" x14ac:dyDescent="0.2">
      <c r="A15" s="5" t="s">
        <v>14</v>
      </c>
      <c r="B15" s="10">
        <f t="shared" si="0"/>
        <v>5.806451612903226</v>
      </c>
      <c r="C15" s="10">
        <f t="shared" si="0"/>
        <v>5.9347181008902083</v>
      </c>
      <c r="D15" s="10">
        <f t="shared" si="0"/>
        <v>5.774647887323944</v>
      </c>
      <c r="E15" s="10">
        <f t="shared" si="0"/>
        <v>6.4971751412429377</v>
      </c>
      <c r="F15" s="10">
        <f t="shared" si="0"/>
        <v>6.3328424153166418</v>
      </c>
      <c r="G15" s="10">
        <f t="shared" si="0"/>
        <v>6.666666666666667</v>
      </c>
      <c r="H15" s="10">
        <f t="shared" si="0"/>
        <v>6.0810810810810816</v>
      </c>
      <c r="I15" s="10">
        <f t="shared" si="0"/>
        <v>7.1713147410358573</v>
      </c>
      <c r="J15" s="10">
        <f t="shared" si="0"/>
        <v>6.78391959798995</v>
      </c>
      <c r="K15" s="10">
        <f t="shared" si="0"/>
        <v>7.75</v>
      </c>
      <c r="L15" s="10">
        <f t="shared" si="0"/>
        <v>9.2074592074592072</v>
      </c>
      <c r="M15" s="10">
        <f t="shared" si="0"/>
        <v>8.1753554502369674</v>
      </c>
      <c r="N15" s="10">
        <f t="shared" si="0"/>
        <v>8.804204993429698</v>
      </c>
      <c r="O15" s="10">
        <f t="shared" si="0"/>
        <v>9.0112640801001245</v>
      </c>
      <c r="P15" s="10">
        <f t="shared" si="0"/>
        <v>7.6821192052980134</v>
      </c>
      <c r="Q15" s="10">
        <f t="shared" si="0"/>
        <v>7.948717948717948</v>
      </c>
      <c r="R15" s="10">
        <f t="shared" ref="R15:S15" si="2">R5/R$3*100</f>
        <v>8.0519480519480524</v>
      </c>
      <c r="S15" s="10">
        <f t="shared" si="2"/>
        <v>9.136420525657071</v>
      </c>
    </row>
    <row r="16" spans="1:19" x14ac:dyDescent="0.2">
      <c r="A16" s="5" t="s">
        <v>15</v>
      </c>
      <c r="B16" s="10">
        <f t="shared" si="0"/>
        <v>2.5806451612903225</v>
      </c>
      <c r="C16" s="10">
        <f t="shared" si="0"/>
        <v>2.6706231454005933</v>
      </c>
      <c r="D16" s="10">
        <f t="shared" si="0"/>
        <v>2.676056338028169</v>
      </c>
      <c r="E16" s="10">
        <f t="shared" si="0"/>
        <v>2.9661016949152543</v>
      </c>
      <c r="F16" s="10">
        <f t="shared" si="0"/>
        <v>3.2400589101620034</v>
      </c>
      <c r="G16" s="10">
        <f t="shared" si="0"/>
        <v>2.6388888888888888</v>
      </c>
      <c r="H16" s="10">
        <f t="shared" si="0"/>
        <v>2.7027027027027026</v>
      </c>
      <c r="I16" s="10">
        <f t="shared" si="0"/>
        <v>2.9216467463479412</v>
      </c>
      <c r="J16" s="10">
        <f t="shared" si="0"/>
        <v>2.7638190954773871</v>
      </c>
      <c r="K16" s="10">
        <f t="shared" si="0"/>
        <v>2.625</v>
      </c>
      <c r="L16" s="10">
        <f t="shared" si="0"/>
        <v>2.5641025641025639</v>
      </c>
      <c r="M16" s="10">
        <f t="shared" si="0"/>
        <v>2.6066350710900474</v>
      </c>
      <c r="N16" s="10">
        <f t="shared" si="0"/>
        <v>3.2851511169513801</v>
      </c>
      <c r="O16" s="10">
        <f t="shared" si="0"/>
        <v>3.629536921151439</v>
      </c>
      <c r="P16" s="10">
        <f t="shared" si="0"/>
        <v>4.370860927152318</v>
      </c>
      <c r="Q16" s="10">
        <f t="shared" si="0"/>
        <v>4.3589743589743586</v>
      </c>
      <c r="R16" s="10">
        <f t="shared" ref="R16:S16" si="3">R6/R$3*100</f>
        <v>4.2857142857142856</v>
      </c>
      <c r="S16" s="10">
        <f t="shared" si="3"/>
        <v>3.879849812265332</v>
      </c>
    </row>
    <row r="17" spans="1:19" x14ac:dyDescent="0.2">
      <c r="A17" s="5" t="s">
        <v>16</v>
      </c>
      <c r="B17" s="10">
        <f t="shared" si="0"/>
        <v>3.3870967741935489</v>
      </c>
      <c r="C17" s="10">
        <f t="shared" si="0"/>
        <v>3.7091988130563793</v>
      </c>
      <c r="D17" s="10">
        <f t="shared" si="0"/>
        <v>3.0985915492957745</v>
      </c>
      <c r="E17" s="10">
        <f t="shared" si="0"/>
        <v>2.9661016949152543</v>
      </c>
      <c r="F17" s="10">
        <f t="shared" si="0"/>
        <v>2.9455081001472752</v>
      </c>
      <c r="G17" s="10">
        <f t="shared" si="0"/>
        <v>3.4722222222222223</v>
      </c>
      <c r="H17" s="10">
        <f t="shared" si="0"/>
        <v>3.9189189189189193</v>
      </c>
      <c r="I17" s="10">
        <f t="shared" si="0"/>
        <v>3.1872509960159361</v>
      </c>
      <c r="J17" s="10">
        <f t="shared" si="0"/>
        <v>3.6432160804020097</v>
      </c>
      <c r="K17" s="10">
        <f t="shared" si="0"/>
        <v>4.25</v>
      </c>
      <c r="L17" s="10">
        <f t="shared" si="0"/>
        <v>3.4965034965034967</v>
      </c>
      <c r="M17" s="10">
        <f t="shared" si="0"/>
        <v>4.3838862559241711</v>
      </c>
      <c r="N17" s="10">
        <f t="shared" si="0"/>
        <v>3.9421813403416559</v>
      </c>
      <c r="O17" s="10">
        <f t="shared" si="0"/>
        <v>3.629536921151439</v>
      </c>
      <c r="P17" s="10">
        <f t="shared" si="0"/>
        <v>3.8410596026490067</v>
      </c>
      <c r="Q17" s="10">
        <f t="shared" si="0"/>
        <v>5.5128205128205128</v>
      </c>
      <c r="R17" s="10">
        <f t="shared" ref="R17:S17" si="4">R7/R$3*100</f>
        <v>5.324675324675324</v>
      </c>
      <c r="S17" s="10">
        <f t="shared" si="4"/>
        <v>5.0062578222778473</v>
      </c>
    </row>
    <row r="18" spans="1:19" x14ac:dyDescent="0.2">
      <c r="A18" s="5" t="s">
        <v>39</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0</v>
      </c>
      <c r="L18" s="10">
        <f t="shared" si="0"/>
        <v>0.11655011655011654</v>
      </c>
      <c r="M18" s="10">
        <f t="shared" si="0"/>
        <v>0</v>
      </c>
      <c r="N18" s="10">
        <f t="shared" si="0"/>
        <v>0</v>
      </c>
      <c r="O18" s="10">
        <f t="shared" si="0"/>
        <v>0</v>
      </c>
      <c r="P18" s="10">
        <f t="shared" si="0"/>
        <v>0.13245033112582782</v>
      </c>
      <c r="Q18" s="10">
        <f t="shared" si="0"/>
        <v>0</v>
      </c>
      <c r="R18" s="10">
        <f t="shared" ref="R18:S18" si="5">R8/R$3*100</f>
        <v>0.12987012987012986</v>
      </c>
      <c r="S18" s="10">
        <f t="shared" si="5"/>
        <v>0.12515644555694619</v>
      </c>
    </row>
    <row r="19" spans="1:19" x14ac:dyDescent="0.2">
      <c r="A19" s="5" t="s">
        <v>17</v>
      </c>
      <c r="B19" s="10">
        <f t="shared" si="0"/>
        <v>85.967741935483872</v>
      </c>
      <c r="C19" s="10">
        <f t="shared" si="0"/>
        <v>85.311572700296736</v>
      </c>
      <c r="D19" s="10">
        <f t="shared" si="0"/>
        <v>83.802816901408448</v>
      </c>
      <c r="E19" s="10">
        <f t="shared" si="0"/>
        <v>82.909604519774021</v>
      </c>
      <c r="F19" s="10">
        <f t="shared" si="0"/>
        <v>83.505154639175259</v>
      </c>
      <c r="G19" s="10">
        <f t="shared" si="0"/>
        <v>80.277777777777786</v>
      </c>
      <c r="H19" s="10">
        <f t="shared" si="0"/>
        <v>80.405405405405403</v>
      </c>
      <c r="I19" s="10">
        <f t="shared" si="0"/>
        <v>76.759628154050461</v>
      </c>
      <c r="J19" s="10">
        <f t="shared" si="0"/>
        <v>74.748743718592976</v>
      </c>
      <c r="K19" s="10">
        <f t="shared" si="0"/>
        <v>73</v>
      </c>
      <c r="L19" s="10">
        <f t="shared" si="0"/>
        <v>70.512820512820511</v>
      </c>
      <c r="M19" s="10">
        <f t="shared" si="0"/>
        <v>70.616113744075832</v>
      </c>
      <c r="N19" s="10">
        <f t="shared" si="0"/>
        <v>70.696452036793687</v>
      </c>
      <c r="O19" s="10">
        <f t="shared" si="0"/>
        <v>70.713391739674591</v>
      </c>
      <c r="P19" s="10">
        <f t="shared" si="0"/>
        <v>71.655629139072857</v>
      </c>
      <c r="Q19" s="10">
        <f t="shared" si="0"/>
        <v>67.435897435897445</v>
      </c>
      <c r="R19" s="10">
        <f t="shared" ref="R19:S19" si="6">R9/R$3*100</f>
        <v>64.805194805194816</v>
      </c>
      <c r="S19" s="10">
        <f t="shared" si="6"/>
        <v>63.704630788485602</v>
      </c>
    </row>
    <row r="20" spans="1:19" x14ac:dyDescent="0.2">
      <c r="A20" s="5" t="s">
        <v>18</v>
      </c>
      <c r="B20" s="10">
        <f t="shared" si="0"/>
        <v>0</v>
      </c>
      <c r="C20" s="10">
        <f t="shared" si="0"/>
        <v>0</v>
      </c>
      <c r="D20" s="10">
        <f t="shared" si="0"/>
        <v>0.28169014084507044</v>
      </c>
      <c r="E20" s="10">
        <f t="shared" si="0"/>
        <v>0.2824858757062147</v>
      </c>
      <c r="F20" s="10">
        <f t="shared" si="0"/>
        <v>0.29455081001472755</v>
      </c>
      <c r="G20" s="10">
        <f t="shared" si="0"/>
        <v>0.41666666666666669</v>
      </c>
      <c r="H20" s="10">
        <f t="shared" si="0"/>
        <v>0.54054054054054057</v>
      </c>
      <c r="I20" s="10">
        <f t="shared" si="0"/>
        <v>0.79681274900398402</v>
      </c>
      <c r="J20" s="10">
        <f t="shared" si="0"/>
        <v>0.62814070351758799</v>
      </c>
      <c r="K20" s="10">
        <f t="shared" si="0"/>
        <v>0.25</v>
      </c>
      <c r="L20" s="10">
        <f t="shared" si="0"/>
        <v>0.11655011655011654</v>
      </c>
      <c r="M20" s="10">
        <f t="shared" si="0"/>
        <v>0.23696682464454977</v>
      </c>
      <c r="N20" s="10">
        <f t="shared" si="0"/>
        <v>0.13140604467805519</v>
      </c>
      <c r="O20" s="10">
        <f t="shared" si="0"/>
        <v>0.12515644555694619</v>
      </c>
      <c r="P20" s="10">
        <f t="shared" si="0"/>
        <v>0.26490066225165565</v>
      </c>
      <c r="Q20" s="10">
        <f t="shared" si="0"/>
        <v>0.25641025641025639</v>
      </c>
      <c r="R20" s="10">
        <f t="shared" ref="R20:S20" si="7">R10/R$3*100</f>
        <v>0.51948051948051943</v>
      </c>
      <c r="S20" s="10">
        <f t="shared" si="7"/>
        <v>0.50062578222778475</v>
      </c>
    </row>
    <row r="21" spans="1:19" x14ac:dyDescent="0.2">
      <c r="A21" s="5" t="s">
        <v>35</v>
      </c>
      <c r="B21" s="10">
        <f t="shared" si="0"/>
        <v>1.2903225806451613</v>
      </c>
      <c r="C21" s="10">
        <f t="shared" si="0"/>
        <v>1.7804154302670623</v>
      </c>
      <c r="D21" s="10">
        <f t="shared" si="0"/>
        <v>1.8309859154929577</v>
      </c>
      <c r="E21" s="10">
        <f t="shared" si="0"/>
        <v>1.8361581920903955</v>
      </c>
      <c r="F21" s="10">
        <f t="shared" si="0"/>
        <v>1.3254786450662739</v>
      </c>
      <c r="G21" s="10">
        <f t="shared" si="0"/>
        <v>1.3888888888888888</v>
      </c>
      <c r="H21" s="10">
        <f t="shared" si="0"/>
        <v>1.0810810810810811</v>
      </c>
      <c r="I21" s="10">
        <f t="shared" si="0"/>
        <v>1.4608233731739706</v>
      </c>
      <c r="J21" s="10">
        <f t="shared" si="0"/>
        <v>2.8894472361809047</v>
      </c>
      <c r="K21" s="10">
        <f t="shared" si="0"/>
        <v>2.375</v>
      </c>
      <c r="L21" s="10">
        <f t="shared" si="0"/>
        <v>3.1468531468531471</v>
      </c>
      <c r="M21" s="10">
        <f t="shared" si="0"/>
        <v>2.6066350710900474</v>
      </c>
      <c r="N21" s="10">
        <f t="shared" si="0"/>
        <v>2.2339027595269383</v>
      </c>
      <c r="O21" s="10">
        <f t="shared" si="0"/>
        <v>2.8785982478097623</v>
      </c>
      <c r="P21" s="10">
        <f t="shared" si="0"/>
        <v>1.4569536423841061</v>
      </c>
      <c r="Q21" s="10">
        <f t="shared" si="0"/>
        <v>1.153846153846154</v>
      </c>
      <c r="R21" s="10">
        <f t="shared" ref="R21:S21" si="8">R11/R$3*100</f>
        <v>0.90909090909090906</v>
      </c>
      <c r="S21" s="10">
        <f t="shared" si="8"/>
        <v>1.5018773466833542</v>
      </c>
    </row>
    <row r="22" spans="1:19" x14ac:dyDescent="0.2">
      <c r="A22" s="5" t="s">
        <v>19</v>
      </c>
      <c r="B22" s="10">
        <f t="shared" si="0"/>
        <v>0.16129032258064516</v>
      </c>
      <c r="C22" s="10">
        <f t="shared" si="0"/>
        <v>0</v>
      </c>
      <c r="D22" s="10">
        <f t="shared" si="0"/>
        <v>1.8309859154929577</v>
      </c>
      <c r="E22" s="10">
        <f t="shared" si="0"/>
        <v>1.6949152542372881</v>
      </c>
      <c r="F22" s="10">
        <f t="shared" si="0"/>
        <v>1.6200294550810017</v>
      </c>
      <c r="G22" s="10">
        <f t="shared" si="0"/>
        <v>4.583333333333333</v>
      </c>
      <c r="H22" s="10">
        <f t="shared" si="0"/>
        <v>4.7297297297297298</v>
      </c>
      <c r="I22" s="10">
        <f t="shared" si="0"/>
        <v>7.1713147410358573</v>
      </c>
      <c r="J22" s="10">
        <f t="shared" si="0"/>
        <v>8.0402010050251249</v>
      </c>
      <c r="K22" s="10">
        <f t="shared" si="0"/>
        <v>9.125</v>
      </c>
      <c r="L22" s="10">
        <f t="shared" si="0"/>
        <v>10.372960372960373</v>
      </c>
      <c r="M22" s="10">
        <f t="shared" si="0"/>
        <v>10.66350710900474</v>
      </c>
      <c r="N22" s="10">
        <f t="shared" si="0"/>
        <v>10.512483574244415</v>
      </c>
      <c r="O22" s="10">
        <f t="shared" si="0"/>
        <v>9.5118898623279104</v>
      </c>
      <c r="P22" s="10">
        <f t="shared" si="0"/>
        <v>10.198675496688741</v>
      </c>
      <c r="Q22" s="10">
        <f t="shared" si="0"/>
        <v>12.948717948717951</v>
      </c>
      <c r="R22" s="10">
        <f t="shared" ref="R22:S22" si="9">R12/R$3*100</f>
        <v>15.584415584415584</v>
      </c>
      <c r="S22" s="10">
        <f t="shared" si="9"/>
        <v>15.769712140175219</v>
      </c>
    </row>
    <row r="23" spans="1:19" x14ac:dyDescent="0.2">
      <c r="A23" s="6" t="s">
        <v>21</v>
      </c>
      <c r="B23" s="7"/>
      <c r="C23" s="7"/>
      <c r="D23" s="7"/>
      <c r="E23" s="7"/>
      <c r="F23" s="7"/>
      <c r="G23" s="7"/>
      <c r="H23" s="7"/>
      <c r="I23" s="7"/>
      <c r="J23" s="7"/>
      <c r="K23" s="7"/>
      <c r="L23" s="7"/>
      <c r="M23" s="7"/>
      <c r="N23" s="7"/>
      <c r="O23" s="7"/>
      <c r="P23" s="7"/>
      <c r="Q23" s="7"/>
      <c r="R23" s="7"/>
      <c r="S23" s="7"/>
    </row>
    <row r="24" spans="1:19" x14ac:dyDescent="0.2">
      <c r="A24" s="5" t="s">
        <v>13</v>
      </c>
      <c r="B24" s="10">
        <f>B4/(B$3-B$11-B$12)*100</f>
        <v>0.81833060556464821</v>
      </c>
      <c r="C24" s="10">
        <f t="shared" ref="C24:Q30" si="10">C4/(C$3-C$11-C$12)*100</f>
        <v>0.60422960725075525</v>
      </c>
      <c r="D24" s="10">
        <f t="shared" si="10"/>
        <v>0.73099415204678353</v>
      </c>
      <c r="E24" s="10">
        <f t="shared" si="10"/>
        <v>0.87847730600292828</v>
      </c>
      <c r="F24" s="10">
        <f t="shared" si="10"/>
        <v>0.75872534142640369</v>
      </c>
      <c r="G24" s="10">
        <f t="shared" si="10"/>
        <v>0.59084194977843429</v>
      </c>
      <c r="H24" s="10">
        <f t="shared" si="10"/>
        <v>0.57388809182209477</v>
      </c>
      <c r="I24" s="10">
        <f t="shared" si="10"/>
        <v>0.58139534883720934</v>
      </c>
      <c r="J24" s="10">
        <f t="shared" si="10"/>
        <v>0.56417489421720735</v>
      </c>
      <c r="K24" s="10">
        <f t="shared" si="10"/>
        <v>0.70621468926553677</v>
      </c>
      <c r="L24" s="10">
        <f t="shared" si="10"/>
        <v>0.53908355795148255</v>
      </c>
      <c r="M24" s="10">
        <f t="shared" si="10"/>
        <v>0.81967213114754101</v>
      </c>
      <c r="N24" s="10">
        <f t="shared" si="10"/>
        <v>0.45180722891566261</v>
      </c>
      <c r="O24" s="10">
        <f t="shared" si="10"/>
        <v>0.5714285714285714</v>
      </c>
      <c r="P24" s="10">
        <f t="shared" si="10"/>
        <v>0.4497751124437781</v>
      </c>
      <c r="Q24" s="10">
        <f t="shared" si="10"/>
        <v>0.44776119402985076</v>
      </c>
      <c r="R24" s="10">
        <f t="shared" ref="R24:S24" si="11">R4/(R$3-R$11-R$12)*100</f>
        <v>0.46656298600311047</v>
      </c>
      <c r="S24" s="10">
        <f t="shared" si="11"/>
        <v>0.45385779122541603</v>
      </c>
    </row>
    <row r="25" spans="1:19" x14ac:dyDescent="0.2">
      <c r="A25" s="5" t="s">
        <v>14</v>
      </c>
      <c r="B25" s="10">
        <f t="shared" ref="B25:M30" si="12">B5/(B$3-B$11-B$12)*100</f>
        <v>5.8919803600654665</v>
      </c>
      <c r="C25" s="10">
        <f t="shared" si="12"/>
        <v>6.0422960725075532</v>
      </c>
      <c r="D25" s="10">
        <f t="shared" si="12"/>
        <v>5.9941520467836256</v>
      </c>
      <c r="E25" s="10">
        <f t="shared" si="12"/>
        <v>6.7349926793557833</v>
      </c>
      <c r="F25" s="10">
        <f t="shared" si="12"/>
        <v>6.5250379362670712</v>
      </c>
      <c r="G25" s="10">
        <f t="shared" si="12"/>
        <v>7.0901033973412115</v>
      </c>
      <c r="H25" s="10">
        <f t="shared" si="12"/>
        <v>6.4562410329985651</v>
      </c>
      <c r="I25" s="10">
        <f t="shared" si="12"/>
        <v>7.8488372093023253</v>
      </c>
      <c r="J25" s="10">
        <f t="shared" si="12"/>
        <v>7.6163610719322996</v>
      </c>
      <c r="K25" s="10">
        <f t="shared" si="12"/>
        <v>8.7570621468926557</v>
      </c>
      <c r="L25" s="10">
        <f t="shared" si="12"/>
        <v>10.646900269541778</v>
      </c>
      <c r="M25" s="10">
        <f t="shared" si="12"/>
        <v>9.4262295081967213</v>
      </c>
      <c r="N25" s="10">
        <f t="shared" si="10"/>
        <v>10.090361445783133</v>
      </c>
      <c r="O25" s="10">
        <f t="shared" si="10"/>
        <v>10.285714285714285</v>
      </c>
      <c r="P25" s="10">
        <f t="shared" si="10"/>
        <v>8.695652173913043</v>
      </c>
      <c r="Q25" s="10">
        <f t="shared" si="10"/>
        <v>9.2537313432835813</v>
      </c>
      <c r="R25" s="10">
        <f t="shared" ref="R25:S25" si="13">R5/(R$3-R$11-R$12)*100</f>
        <v>9.6423017107309477</v>
      </c>
      <c r="S25" s="10">
        <f t="shared" si="13"/>
        <v>11.043872919818456</v>
      </c>
    </row>
    <row r="26" spans="1:19" x14ac:dyDescent="0.2">
      <c r="A26" s="5" t="s">
        <v>15</v>
      </c>
      <c r="B26" s="10">
        <f t="shared" si="12"/>
        <v>2.6186579378068742</v>
      </c>
      <c r="C26" s="10">
        <f t="shared" si="12"/>
        <v>2.7190332326283988</v>
      </c>
      <c r="D26" s="10">
        <f t="shared" si="12"/>
        <v>2.7777777777777777</v>
      </c>
      <c r="E26" s="10">
        <f t="shared" si="12"/>
        <v>3.0746705710102491</v>
      </c>
      <c r="F26" s="10">
        <f t="shared" si="12"/>
        <v>3.3383915022761759</v>
      </c>
      <c r="G26" s="10">
        <f t="shared" si="12"/>
        <v>2.8064992614475628</v>
      </c>
      <c r="H26" s="10">
        <f t="shared" si="12"/>
        <v>2.8694404591104736</v>
      </c>
      <c r="I26" s="10">
        <f t="shared" si="12"/>
        <v>3.1976744186046515</v>
      </c>
      <c r="J26" s="10">
        <f t="shared" si="12"/>
        <v>3.1029619181946404</v>
      </c>
      <c r="K26" s="10">
        <f t="shared" si="12"/>
        <v>2.9661016949152543</v>
      </c>
      <c r="L26" s="10">
        <f t="shared" si="12"/>
        <v>2.9649595687331538</v>
      </c>
      <c r="M26" s="10">
        <f t="shared" si="12"/>
        <v>3.0054644808743167</v>
      </c>
      <c r="N26" s="10">
        <f t="shared" si="10"/>
        <v>3.7650602409638556</v>
      </c>
      <c r="O26" s="10">
        <f t="shared" si="10"/>
        <v>4.1428571428571423</v>
      </c>
      <c r="P26" s="10">
        <f t="shared" si="10"/>
        <v>4.9475262368815596</v>
      </c>
      <c r="Q26" s="10">
        <f t="shared" si="10"/>
        <v>5.0746268656716413</v>
      </c>
      <c r="R26" s="10">
        <f t="shared" ref="R26:S26" si="14">R6/(R$3-R$11-R$12)*100</f>
        <v>5.132192846034215</v>
      </c>
      <c r="S26" s="10">
        <f t="shared" si="14"/>
        <v>4.689863842662632</v>
      </c>
    </row>
    <row r="27" spans="1:19" x14ac:dyDescent="0.2">
      <c r="A27" s="5" t="s">
        <v>16</v>
      </c>
      <c r="B27" s="10">
        <f t="shared" si="12"/>
        <v>3.4369885433715219</v>
      </c>
      <c r="C27" s="10">
        <f t="shared" si="12"/>
        <v>3.7764350453172204</v>
      </c>
      <c r="D27" s="10">
        <f t="shared" si="12"/>
        <v>3.2163742690058479</v>
      </c>
      <c r="E27" s="10">
        <f t="shared" si="12"/>
        <v>3.0746705710102491</v>
      </c>
      <c r="F27" s="10">
        <f t="shared" si="12"/>
        <v>3.0349013657056148</v>
      </c>
      <c r="G27" s="10">
        <f t="shared" si="12"/>
        <v>3.6927621861152145</v>
      </c>
      <c r="H27" s="10">
        <f t="shared" si="12"/>
        <v>4.160688665710186</v>
      </c>
      <c r="I27" s="10">
        <f t="shared" si="12"/>
        <v>3.4883720930232558</v>
      </c>
      <c r="J27" s="10">
        <f t="shared" si="12"/>
        <v>4.090267983074753</v>
      </c>
      <c r="K27" s="10">
        <f t="shared" si="12"/>
        <v>4.8022598870056497</v>
      </c>
      <c r="L27" s="10">
        <f t="shared" si="12"/>
        <v>4.0431266846361185</v>
      </c>
      <c r="M27" s="10">
        <f t="shared" si="12"/>
        <v>5.0546448087431699</v>
      </c>
      <c r="N27" s="10">
        <f t="shared" si="10"/>
        <v>4.5180722891566267</v>
      </c>
      <c r="O27" s="10">
        <f t="shared" si="10"/>
        <v>4.1428571428571423</v>
      </c>
      <c r="P27" s="10">
        <f t="shared" si="10"/>
        <v>4.3478260869565215</v>
      </c>
      <c r="Q27" s="10">
        <f t="shared" si="10"/>
        <v>6.4179104477611935</v>
      </c>
      <c r="R27" s="10">
        <f t="shared" ref="R27:S27" si="15">R7/(R$3-R$11-R$12)*100</f>
        <v>6.3763608087091761</v>
      </c>
      <c r="S27" s="10">
        <f t="shared" si="15"/>
        <v>6.051437216338881</v>
      </c>
    </row>
    <row r="28" spans="1:19" x14ac:dyDescent="0.2">
      <c r="A28" s="5" t="s">
        <v>39</v>
      </c>
      <c r="B28" s="10">
        <f t="shared" si="12"/>
        <v>0</v>
      </c>
      <c r="C28" s="10">
        <f t="shared" si="12"/>
        <v>0</v>
      </c>
      <c r="D28" s="10">
        <f t="shared" si="12"/>
        <v>0</v>
      </c>
      <c r="E28" s="10">
        <f t="shared" si="12"/>
        <v>0</v>
      </c>
      <c r="F28" s="10">
        <f t="shared" si="12"/>
        <v>0</v>
      </c>
      <c r="G28" s="10">
        <f t="shared" si="12"/>
        <v>0</v>
      </c>
      <c r="H28" s="10">
        <f t="shared" si="12"/>
        <v>0</v>
      </c>
      <c r="I28" s="10">
        <f t="shared" si="12"/>
        <v>0</v>
      </c>
      <c r="J28" s="10">
        <f t="shared" si="12"/>
        <v>0</v>
      </c>
      <c r="K28" s="10">
        <f t="shared" si="12"/>
        <v>0</v>
      </c>
      <c r="L28" s="10">
        <f t="shared" si="12"/>
        <v>0.13477088948787064</v>
      </c>
      <c r="M28" s="10">
        <f t="shared" si="12"/>
        <v>0</v>
      </c>
      <c r="N28" s="10">
        <f t="shared" si="10"/>
        <v>0</v>
      </c>
      <c r="O28" s="10">
        <f t="shared" si="10"/>
        <v>0</v>
      </c>
      <c r="P28" s="10">
        <f t="shared" si="10"/>
        <v>0.14992503748125938</v>
      </c>
      <c r="Q28" s="10">
        <f t="shared" si="10"/>
        <v>0</v>
      </c>
      <c r="R28" s="10">
        <f t="shared" ref="R28:S28" si="16">R8/(R$3-R$11-R$12)*100</f>
        <v>0.15552099533437014</v>
      </c>
      <c r="S28" s="10">
        <f t="shared" si="16"/>
        <v>0.15128593040847202</v>
      </c>
    </row>
    <row r="29" spans="1:19" x14ac:dyDescent="0.2">
      <c r="A29" s="5" t="s">
        <v>17</v>
      </c>
      <c r="B29" s="10">
        <f t="shared" si="12"/>
        <v>87.2340425531915</v>
      </c>
      <c r="C29" s="10">
        <f t="shared" si="12"/>
        <v>86.858006042296083</v>
      </c>
      <c r="D29" s="10">
        <f t="shared" si="12"/>
        <v>86.988304093567251</v>
      </c>
      <c r="E29" s="10">
        <f t="shared" si="12"/>
        <v>85.944363103953151</v>
      </c>
      <c r="F29" s="10">
        <f t="shared" si="12"/>
        <v>86.039453717754171</v>
      </c>
      <c r="G29" s="10">
        <f t="shared" si="12"/>
        <v>85.376661742983757</v>
      </c>
      <c r="H29" s="10">
        <f t="shared" si="12"/>
        <v>85.365853658536579</v>
      </c>
      <c r="I29" s="10">
        <f t="shared" si="12"/>
        <v>84.011627906976756</v>
      </c>
      <c r="J29" s="10">
        <f t="shared" si="12"/>
        <v>83.921015514809596</v>
      </c>
      <c r="K29" s="10">
        <f t="shared" si="12"/>
        <v>82.485875706214685</v>
      </c>
      <c r="L29" s="10">
        <f t="shared" si="12"/>
        <v>81.536388140161719</v>
      </c>
      <c r="M29" s="10">
        <f t="shared" si="12"/>
        <v>81.420765027322403</v>
      </c>
      <c r="N29" s="10">
        <f t="shared" si="10"/>
        <v>81.024096385542165</v>
      </c>
      <c r="O29" s="10">
        <f t="shared" si="10"/>
        <v>80.714285714285722</v>
      </c>
      <c r="P29" s="10">
        <f t="shared" si="10"/>
        <v>81.109445277361317</v>
      </c>
      <c r="Q29" s="10">
        <f t="shared" si="10"/>
        <v>78.507462686567166</v>
      </c>
      <c r="R29" s="10">
        <f t="shared" ref="R29:S29" si="17">R9/(R$3-R$11-R$12)*100</f>
        <v>77.604976671850707</v>
      </c>
      <c r="S29" s="10">
        <f t="shared" si="17"/>
        <v>77.004538577912257</v>
      </c>
    </row>
    <row r="30" spans="1:19" x14ac:dyDescent="0.2">
      <c r="A30" s="5" t="s">
        <v>18</v>
      </c>
      <c r="B30" s="10">
        <f t="shared" si="12"/>
        <v>0</v>
      </c>
      <c r="C30" s="10">
        <f t="shared" si="12"/>
        <v>0</v>
      </c>
      <c r="D30" s="10">
        <f t="shared" si="12"/>
        <v>0.29239766081871343</v>
      </c>
      <c r="E30" s="10">
        <f t="shared" si="12"/>
        <v>0.29282576866764276</v>
      </c>
      <c r="F30" s="10">
        <f t="shared" si="12"/>
        <v>0.30349013657056145</v>
      </c>
      <c r="G30" s="10">
        <f t="shared" si="12"/>
        <v>0.44313146233382572</v>
      </c>
      <c r="H30" s="10">
        <f t="shared" si="12"/>
        <v>0.57388809182209477</v>
      </c>
      <c r="I30" s="10">
        <f t="shared" si="12"/>
        <v>0.87209302325581395</v>
      </c>
      <c r="J30" s="10">
        <f t="shared" si="12"/>
        <v>0.70521861777150918</v>
      </c>
      <c r="K30" s="10">
        <f t="shared" si="12"/>
        <v>0.2824858757062147</v>
      </c>
      <c r="L30" s="10">
        <f t="shared" si="12"/>
        <v>0.13477088948787064</v>
      </c>
      <c r="M30" s="10">
        <f t="shared" si="12"/>
        <v>0.27322404371584702</v>
      </c>
      <c r="N30" s="10">
        <f t="shared" si="10"/>
        <v>0.15060240963855423</v>
      </c>
      <c r="O30" s="10">
        <f t="shared" si="10"/>
        <v>0.14285714285714285</v>
      </c>
      <c r="P30" s="10">
        <f t="shared" si="10"/>
        <v>0.29985007496251875</v>
      </c>
      <c r="Q30" s="10">
        <f t="shared" si="10"/>
        <v>0.29850746268656719</v>
      </c>
      <c r="R30" s="10">
        <f t="shared" ref="R30:S30" si="18">R10/(R$3-R$11-R$12)*100</f>
        <v>0.62208398133748055</v>
      </c>
      <c r="S30" s="10">
        <f t="shared" si="18"/>
        <v>0.60514372163388808</v>
      </c>
    </row>
    <row r="31" spans="1:19" ht="116.25" customHeight="1" x14ac:dyDescent="0.2">
      <c r="A31" s="20" t="s">
        <v>36</v>
      </c>
      <c r="B31" s="20"/>
      <c r="C31" s="20"/>
      <c r="D31" s="20"/>
      <c r="E31" s="20"/>
      <c r="F31" s="20"/>
      <c r="G31" s="20"/>
      <c r="H31" s="20"/>
      <c r="I31" s="20"/>
      <c r="J31" s="20"/>
      <c r="K31" s="20"/>
      <c r="L31" s="20"/>
      <c r="M31" s="20"/>
      <c r="N31" s="20"/>
      <c r="O31" s="20"/>
      <c r="P31" s="20"/>
      <c r="Q31" s="20"/>
      <c r="R31" s="20"/>
      <c r="S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192C-9D28-46D6-BB76-9A8949975CD0}">
  <dimension ref="A1:S31"/>
  <sheetViews>
    <sheetView view="pageLayout" zoomScaleNormal="100" workbookViewId="0">
      <selection activeCell="A4" sqref="A4"/>
    </sheetView>
  </sheetViews>
  <sheetFormatPr defaultColWidth="9.140625" defaultRowHeight="12.75" x14ac:dyDescent="0.2"/>
  <cols>
    <col min="1" max="1" width="31" style="1" customWidth="1"/>
    <col min="2" max="13" width="5.42578125" style="2" customWidth="1"/>
    <col min="14" max="19" width="5.42578125" style="1" customWidth="1"/>
    <col min="20" max="16384" width="9.140625" style="1"/>
  </cols>
  <sheetData>
    <row r="1" spans="1:19" ht="55.5" customHeight="1" x14ac:dyDescent="0.25">
      <c r="A1" s="19" t="s">
        <v>40</v>
      </c>
      <c r="B1" s="19"/>
      <c r="C1" s="19"/>
      <c r="D1" s="19"/>
      <c r="E1" s="19"/>
      <c r="F1" s="19"/>
      <c r="G1" s="19"/>
      <c r="H1" s="19"/>
      <c r="I1" s="19"/>
      <c r="J1" s="19"/>
      <c r="K1" s="19"/>
      <c r="L1" s="19"/>
      <c r="M1" s="19"/>
      <c r="N1" s="19"/>
      <c r="O1" s="19"/>
      <c r="P1" s="19"/>
      <c r="Q1" s="19"/>
      <c r="R1" s="19"/>
      <c r="S1" s="11"/>
    </row>
    <row r="2" spans="1:19" x14ac:dyDescent="0.2">
      <c r="A2" s="13" t="s">
        <v>31</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41</v>
      </c>
    </row>
    <row r="3" spans="1:19" x14ac:dyDescent="0.2">
      <c r="A3" s="14" t="s">
        <v>22</v>
      </c>
      <c r="B3" s="15">
        <v>876</v>
      </c>
      <c r="C3" s="15">
        <v>897</v>
      </c>
      <c r="D3" s="15">
        <v>898</v>
      </c>
      <c r="E3" s="15">
        <v>914</v>
      </c>
      <c r="F3" s="15">
        <v>915</v>
      </c>
      <c r="G3" s="15">
        <v>923</v>
      </c>
      <c r="H3" s="15">
        <v>947</v>
      </c>
      <c r="I3" s="15">
        <v>983</v>
      </c>
      <c r="J3" s="15">
        <v>1065</v>
      </c>
      <c r="K3" s="15">
        <v>1049</v>
      </c>
      <c r="L3" s="15">
        <v>1049</v>
      </c>
      <c r="M3" s="15">
        <v>1045</v>
      </c>
      <c r="N3" s="15">
        <v>1028</v>
      </c>
      <c r="O3" s="15">
        <v>990</v>
      </c>
      <c r="P3" s="15">
        <v>988</v>
      </c>
      <c r="Q3" s="15">
        <v>979</v>
      </c>
      <c r="R3" s="15">
        <v>957</v>
      </c>
      <c r="S3" s="15">
        <v>948</v>
      </c>
    </row>
    <row r="4" spans="1:19" x14ac:dyDescent="0.2">
      <c r="A4" s="16" t="s">
        <v>13</v>
      </c>
      <c r="B4" s="2">
        <v>1</v>
      </c>
      <c r="C4" s="2">
        <v>1</v>
      </c>
      <c r="D4" s="2">
        <v>1</v>
      </c>
      <c r="E4" s="2">
        <v>1</v>
      </c>
      <c r="F4" s="2">
        <v>1</v>
      </c>
      <c r="G4" s="2">
        <v>1</v>
      </c>
      <c r="H4" s="2">
        <v>1</v>
      </c>
      <c r="I4" s="2">
        <v>1</v>
      </c>
      <c r="J4" s="2">
        <v>1</v>
      </c>
      <c r="K4" s="2">
        <v>1</v>
      </c>
      <c r="L4" s="2">
        <v>1</v>
      </c>
      <c r="M4" s="2">
        <v>1</v>
      </c>
      <c r="N4" s="2">
        <v>1</v>
      </c>
      <c r="O4" s="2">
        <v>1</v>
      </c>
      <c r="P4" s="2">
        <v>1</v>
      </c>
      <c r="Q4" s="2">
        <v>1</v>
      </c>
      <c r="R4" s="2">
        <v>1</v>
      </c>
      <c r="S4" s="2">
        <v>1</v>
      </c>
    </row>
    <row r="5" spans="1:19" x14ac:dyDescent="0.2">
      <c r="A5" s="16" t="s">
        <v>14</v>
      </c>
      <c r="B5" s="2">
        <v>97</v>
      </c>
      <c r="C5" s="2">
        <v>99</v>
      </c>
      <c r="D5" s="2">
        <v>102</v>
      </c>
      <c r="E5" s="2">
        <v>105</v>
      </c>
      <c r="F5" s="2">
        <v>106</v>
      </c>
      <c r="G5" s="2">
        <v>120</v>
      </c>
      <c r="H5" s="2">
        <v>121</v>
      </c>
      <c r="I5" s="2">
        <v>123</v>
      </c>
      <c r="J5" s="2">
        <v>145</v>
      </c>
      <c r="K5" s="2">
        <v>142</v>
      </c>
      <c r="L5" s="2">
        <v>152</v>
      </c>
      <c r="M5" s="2">
        <v>152</v>
      </c>
      <c r="N5" s="2">
        <v>152</v>
      </c>
      <c r="O5" s="2">
        <v>151</v>
      </c>
      <c r="P5" s="2">
        <v>157</v>
      </c>
      <c r="Q5" s="2">
        <v>171</v>
      </c>
      <c r="R5" s="2">
        <v>171</v>
      </c>
      <c r="S5" s="2">
        <v>180</v>
      </c>
    </row>
    <row r="6" spans="1:19" x14ac:dyDescent="0.2">
      <c r="A6" s="16" t="s">
        <v>15</v>
      </c>
      <c r="B6" s="2">
        <v>28</v>
      </c>
      <c r="C6" s="2">
        <v>28</v>
      </c>
      <c r="D6" s="2">
        <v>27</v>
      </c>
      <c r="E6" s="2">
        <v>28</v>
      </c>
      <c r="F6" s="2">
        <v>27</v>
      </c>
      <c r="G6" s="2">
        <v>28</v>
      </c>
      <c r="H6" s="2">
        <v>28</v>
      </c>
      <c r="I6" s="2">
        <v>28</v>
      </c>
      <c r="J6" s="2">
        <v>29</v>
      </c>
      <c r="K6" s="2">
        <v>27</v>
      </c>
      <c r="L6" s="2">
        <v>28</v>
      </c>
      <c r="M6" s="2">
        <v>29</v>
      </c>
      <c r="N6" s="2">
        <v>30</v>
      </c>
      <c r="O6" s="2">
        <v>27</v>
      </c>
      <c r="P6" s="2">
        <v>30</v>
      </c>
      <c r="Q6" s="2">
        <v>28</v>
      </c>
      <c r="R6" s="2">
        <v>27</v>
      </c>
      <c r="S6" s="2">
        <v>28</v>
      </c>
    </row>
    <row r="7" spans="1:19" x14ac:dyDescent="0.2">
      <c r="A7" s="16" t="s">
        <v>16</v>
      </c>
      <c r="B7" s="2">
        <v>23</v>
      </c>
      <c r="C7" s="2">
        <v>26</v>
      </c>
      <c r="D7" s="2">
        <v>26</v>
      </c>
      <c r="E7" s="2">
        <v>25</v>
      </c>
      <c r="F7" s="2">
        <v>29</v>
      </c>
      <c r="G7" s="2">
        <v>30</v>
      </c>
      <c r="H7" s="2">
        <v>37</v>
      </c>
      <c r="I7" s="2">
        <v>41</v>
      </c>
      <c r="J7" s="2">
        <v>42</v>
      </c>
      <c r="K7" s="2">
        <v>39</v>
      </c>
      <c r="L7" s="2">
        <v>36</v>
      </c>
      <c r="M7" s="2">
        <v>38</v>
      </c>
      <c r="N7" s="2">
        <v>38</v>
      </c>
      <c r="O7" s="2">
        <v>35</v>
      </c>
      <c r="P7" s="2">
        <v>34</v>
      </c>
      <c r="Q7" s="2">
        <v>41</v>
      </c>
      <c r="R7" s="2">
        <v>37</v>
      </c>
      <c r="S7" s="2">
        <v>37</v>
      </c>
    </row>
    <row r="8" spans="1:19" x14ac:dyDescent="0.2">
      <c r="A8" s="16" t="s">
        <v>39</v>
      </c>
      <c r="N8" s="2"/>
      <c r="O8" s="2"/>
      <c r="P8" s="2"/>
      <c r="Q8" s="2"/>
      <c r="R8" s="2"/>
      <c r="S8" s="2"/>
    </row>
    <row r="9" spans="1:19" x14ac:dyDescent="0.2">
      <c r="A9" s="16" t="s">
        <v>17</v>
      </c>
      <c r="B9" s="2">
        <v>686</v>
      </c>
      <c r="C9" s="2">
        <v>696</v>
      </c>
      <c r="D9" s="2">
        <v>691</v>
      </c>
      <c r="E9" s="2">
        <v>704</v>
      </c>
      <c r="F9" s="2">
        <v>704</v>
      </c>
      <c r="G9" s="2">
        <v>694</v>
      </c>
      <c r="H9" s="2">
        <v>705</v>
      </c>
      <c r="I9" s="2">
        <v>710</v>
      </c>
      <c r="J9" s="2">
        <v>740</v>
      </c>
      <c r="K9" s="2">
        <v>718</v>
      </c>
      <c r="L9" s="2">
        <v>715</v>
      </c>
      <c r="M9" s="2">
        <v>703</v>
      </c>
      <c r="N9" s="2">
        <v>684</v>
      </c>
      <c r="O9" s="2">
        <v>642</v>
      </c>
      <c r="P9" s="2">
        <v>627</v>
      </c>
      <c r="Q9" s="2">
        <v>631</v>
      </c>
      <c r="R9" s="2">
        <v>602</v>
      </c>
      <c r="S9" s="2">
        <v>577</v>
      </c>
    </row>
    <row r="10" spans="1:19" x14ac:dyDescent="0.2">
      <c r="A10" s="16" t="s">
        <v>18</v>
      </c>
      <c r="H10" s="2">
        <v>1</v>
      </c>
      <c r="I10" s="2">
        <v>3</v>
      </c>
      <c r="J10" s="2">
        <v>5</v>
      </c>
      <c r="K10" s="2">
        <v>5</v>
      </c>
      <c r="L10" s="2">
        <v>5</v>
      </c>
      <c r="M10" s="2">
        <v>5</v>
      </c>
      <c r="N10" s="2">
        <v>5</v>
      </c>
      <c r="O10" s="2">
        <v>6</v>
      </c>
      <c r="P10" s="2">
        <v>6</v>
      </c>
      <c r="Q10" s="2">
        <v>6</v>
      </c>
      <c r="R10" s="2">
        <v>6</v>
      </c>
      <c r="S10" s="2">
        <v>5</v>
      </c>
    </row>
    <row r="11" spans="1:19" x14ac:dyDescent="0.2">
      <c r="A11" s="16" t="s">
        <v>35</v>
      </c>
      <c r="B11" s="2">
        <v>40</v>
      </c>
      <c r="C11" s="2">
        <v>46</v>
      </c>
      <c r="D11" s="2">
        <v>49</v>
      </c>
      <c r="E11" s="2">
        <v>49</v>
      </c>
      <c r="F11" s="2">
        <v>45</v>
      </c>
      <c r="G11" s="2">
        <v>45</v>
      </c>
      <c r="H11" s="2">
        <v>45</v>
      </c>
      <c r="I11" s="2">
        <v>64</v>
      </c>
      <c r="J11" s="2">
        <v>78</v>
      </c>
      <c r="K11" s="2">
        <v>88</v>
      </c>
      <c r="L11" s="2">
        <v>77</v>
      </c>
      <c r="M11" s="2">
        <v>73</v>
      </c>
      <c r="N11" s="2">
        <v>71</v>
      </c>
      <c r="O11" s="2">
        <v>73</v>
      </c>
      <c r="P11" s="2">
        <v>74</v>
      </c>
      <c r="Q11" s="2">
        <v>39</v>
      </c>
      <c r="R11" s="2">
        <v>39</v>
      </c>
      <c r="S11" s="2">
        <v>34</v>
      </c>
    </row>
    <row r="12" spans="1:19" x14ac:dyDescent="0.2">
      <c r="A12" s="16" t="s">
        <v>19</v>
      </c>
      <c r="B12" s="2">
        <v>1</v>
      </c>
      <c r="C12" s="2">
        <v>1</v>
      </c>
      <c r="D12" s="2">
        <v>2</v>
      </c>
      <c r="E12" s="2">
        <v>2</v>
      </c>
      <c r="F12" s="2">
        <v>3</v>
      </c>
      <c r="G12" s="2">
        <v>5</v>
      </c>
      <c r="H12" s="2">
        <v>9</v>
      </c>
      <c r="I12" s="2">
        <v>13</v>
      </c>
      <c r="J12" s="2">
        <v>25</v>
      </c>
      <c r="K12" s="2">
        <v>29</v>
      </c>
      <c r="L12" s="2">
        <v>35</v>
      </c>
      <c r="M12" s="2">
        <v>44</v>
      </c>
      <c r="N12" s="2">
        <v>47</v>
      </c>
      <c r="O12" s="2">
        <v>55</v>
      </c>
      <c r="P12" s="2">
        <v>59</v>
      </c>
      <c r="Q12" s="2">
        <v>62</v>
      </c>
      <c r="R12" s="2">
        <v>74</v>
      </c>
      <c r="S12" s="2">
        <v>86</v>
      </c>
    </row>
    <row r="13" spans="1:19" x14ac:dyDescent="0.2">
      <c r="A13" s="14" t="s">
        <v>20</v>
      </c>
      <c r="B13" s="17"/>
      <c r="C13" s="17"/>
      <c r="D13" s="17"/>
      <c r="E13" s="17"/>
      <c r="F13" s="17"/>
      <c r="G13" s="17"/>
      <c r="H13" s="17"/>
      <c r="I13" s="17"/>
      <c r="J13" s="17"/>
      <c r="K13" s="17"/>
      <c r="L13" s="17"/>
      <c r="M13" s="17"/>
      <c r="N13" s="17"/>
      <c r="O13" s="17"/>
      <c r="P13" s="17"/>
      <c r="Q13" s="17"/>
      <c r="R13" s="17"/>
      <c r="S13" s="17"/>
    </row>
    <row r="14" spans="1:19" x14ac:dyDescent="0.2">
      <c r="A14" s="16" t="s">
        <v>13</v>
      </c>
      <c r="B14" s="18">
        <f t="shared" ref="B14:Q22" si="0">B4/B$3*100</f>
        <v>0.11415525114155251</v>
      </c>
      <c r="C14" s="18">
        <f t="shared" si="0"/>
        <v>0.11148272017837235</v>
      </c>
      <c r="D14" s="18">
        <f t="shared" si="0"/>
        <v>0.11135857461024498</v>
      </c>
      <c r="E14" s="18">
        <f t="shared" si="0"/>
        <v>0.10940919037199125</v>
      </c>
      <c r="F14" s="18">
        <f t="shared" si="0"/>
        <v>0.10928961748633879</v>
      </c>
      <c r="G14" s="18">
        <f t="shared" si="0"/>
        <v>0.10834236186348861</v>
      </c>
      <c r="H14" s="18">
        <f t="shared" si="0"/>
        <v>0.10559662090813093</v>
      </c>
      <c r="I14" s="18">
        <f t="shared" si="0"/>
        <v>0.10172939979654119</v>
      </c>
      <c r="J14" s="18">
        <f t="shared" si="0"/>
        <v>9.3896713615023469E-2</v>
      </c>
      <c r="K14" s="18">
        <f t="shared" si="0"/>
        <v>9.532888465204957E-2</v>
      </c>
      <c r="L14" s="18">
        <f t="shared" si="0"/>
        <v>9.532888465204957E-2</v>
      </c>
      <c r="M14" s="18">
        <f t="shared" si="0"/>
        <v>9.569377990430622E-2</v>
      </c>
      <c r="N14" s="18">
        <f t="shared" si="0"/>
        <v>9.727626459143969E-2</v>
      </c>
      <c r="O14" s="18">
        <f t="shared" si="0"/>
        <v>0.10101010101010101</v>
      </c>
      <c r="P14" s="18">
        <f t="shared" si="0"/>
        <v>0.10121457489878542</v>
      </c>
      <c r="Q14" s="18">
        <f t="shared" si="0"/>
        <v>0.10214504596527069</v>
      </c>
      <c r="R14" s="18">
        <f t="shared" ref="R14:S14" si="1">R4/R$3*100</f>
        <v>0.10449320794148381</v>
      </c>
      <c r="S14" s="18">
        <f t="shared" si="1"/>
        <v>0.10548523206751054</v>
      </c>
    </row>
    <row r="15" spans="1:19" x14ac:dyDescent="0.2">
      <c r="A15" s="16" t="s">
        <v>14</v>
      </c>
      <c r="B15" s="18">
        <f t="shared" si="0"/>
        <v>11.073059360730593</v>
      </c>
      <c r="C15" s="18">
        <f t="shared" si="0"/>
        <v>11.036789297658862</v>
      </c>
      <c r="D15" s="18">
        <f t="shared" si="0"/>
        <v>11.358574610244988</v>
      </c>
      <c r="E15" s="18">
        <f t="shared" si="0"/>
        <v>11.487964989059082</v>
      </c>
      <c r="F15" s="18">
        <f t="shared" si="0"/>
        <v>11.584699453551913</v>
      </c>
      <c r="G15" s="18">
        <f t="shared" si="0"/>
        <v>13.001083423618635</v>
      </c>
      <c r="H15" s="18">
        <f t="shared" si="0"/>
        <v>12.777191129883844</v>
      </c>
      <c r="I15" s="18">
        <f t="shared" si="0"/>
        <v>12.512716174974567</v>
      </c>
      <c r="J15" s="18">
        <f t="shared" si="0"/>
        <v>13.615023474178404</v>
      </c>
      <c r="K15" s="18">
        <f t="shared" si="0"/>
        <v>13.536701620591037</v>
      </c>
      <c r="L15" s="18">
        <f t="shared" si="0"/>
        <v>14.489990467111536</v>
      </c>
      <c r="M15" s="18">
        <f t="shared" si="0"/>
        <v>14.545454545454545</v>
      </c>
      <c r="N15" s="18">
        <f t="shared" si="0"/>
        <v>14.785992217898833</v>
      </c>
      <c r="O15" s="18">
        <f t="shared" si="0"/>
        <v>15.252525252525254</v>
      </c>
      <c r="P15" s="18">
        <f t="shared" si="0"/>
        <v>15.890688259109313</v>
      </c>
      <c r="Q15" s="18">
        <f t="shared" si="0"/>
        <v>17.466802860061286</v>
      </c>
      <c r="R15" s="18">
        <f t="shared" ref="R15:S15" si="2">R5/R$3*100</f>
        <v>17.868338557993731</v>
      </c>
      <c r="S15" s="18">
        <f t="shared" si="2"/>
        <v>18.9873417721519</v>
      </c>
    </row>
    <row r="16" spans="1:19" x14ac:dyDescent="0.2">
      <c r="A16" s="16" t="s">
        <v>15</v>
      </c>
      <c r="B16" s="18">
        <f t="shared" si="0"/>
        <v>3.1963470319634704</v>
      </c>
      <c r="C16" s="18">
        <f t="shared" si="0"/>
        <v>3.1215161649944259</v>
      </c>
      <c r="D16" s="18">
        <f t="shared" si="0"/>
        <v>3.0066815144766146</v>
      </c>
      <c r="E16" s="18">
        <f t="shared" si="0"/>
        <v>3.0634573304157549</v>
      </c>
      <c r="F16" s="18">
        <f t="shared" si="0"/>
        <v>2.9508196721311477</v>
      </c>
      <c r="G16" s="18">
        <f t="shared" si="0"/>
        <v>3.0335861321776814</v>
      </c>
      <c r="H16" s="18">
        <f t="shared" si="0"/>
        <v>2.9567053854276661</v>
      </c>
      <c r="I16" s="18">
        <f t="shared" si="0"/>
        <v>2.8484231943031535</v>
      </c>
      <c r="J16" s="18">
        <f t="shared" si="0"/>
        <v>2.7230046948356805</v>
      </c>
      <c r="K16" s="18">
        <f t="shared" si="0"/>
        <v>2.5738798856053386</v>
      </c>
      <c r="L16" s="18">
        <f t="shared" si="0"/>
        <v>2.6692087702573879</v>
      </c>
      <c r="M16" s="18">
        <f t="shared" si="0"/>
        <v>2.7751196172248802</v>
      </c>
      <c r="N16" s="18">
        <f t="shared" si="0"/>
        <v>2.9182879377431905</v>
      </c>
      <c r="O16" s="18">
        <f t="shared" si="0"/>
        <v>2.7272727272727271</v>
      </c>
      <c r="P16" s="18">
        <f t="shared" si="0"/>
        <v>3.0364372469635628</v>
      </c>
      <c r="Q16" s="18">
        <f t="shared" si="0"/>
        <v>2.8600612870275794</v>
      </c>
      <c r="R16" s="18">
        <f t="shared" ref="R16:S16" si="3">R6/R$3*100</f>
        <v>2.8213166144200628</v>
      </c>
      <c r="S16" s="18">
        <f t="shared" si="3"/>
        <v>2.9535864978902953</v>
      </c>
    </row>
    <row r="17" spans="1:19" x14ac:dyDescent="0.2">
      <c r="A17" s="16" t="s">
        <v>16</v>
      </c>
      <c r="B17" s="18">
        <f t="shared" si="0"/>
        <v>2.6255707762557075</v>
      </c>
      <c r="C17" s="18">
        <f t="shared" si="0"/>
        <v>2.8985507246376812</v>
      </c>
      <c r="D17" s="18">
        <f t="shared" si="0"/>
        <v>2.8953229398663698</v>
      </c>
      <c r="E17" s="18">
        <f t="shared" si="0"/>
        <v>2.7352297592997812</v>
      </c>
      <c r="F17" s="18">
        <f t="shared" si="0"/>
        <v>3.1693989071038251</v>
      </c>
      <c r="G17" s="18">
        <f t="shared" si="0"/>
        <v>3.2502708559046587</v>
      </c>
      <c r="H17" s="18">
        <f t="shared" si="0"/>
        <v>3.907074973600845</v>
      </c>
      <c r="I17" s="18">
        <f t="shared" si="0"/>
        <v>4.1709053916581889</v>
      </c>
      <c r="J17" s="18">
        <f t="shared" si="0"/>
        <v>3.943661971830986</v>
      </c>
      <c r="K17" s="18">
        <f t="shared" si="0"/>
        <v>3.7178265014299336</v>
      </c>
      <c r="L17" s="18">
        <f t="shared" si="0"/>
        <v>3.4318398474737846</v>
      </c>
      <c r="M17" s="18">
        <f t="shared" si="0"/>
        <v>3.6363636363636362</v>
      </c>
      <c r="N17" s="18">
        <f t="shared" si="0"/>
        <v>3.6964980544747084</v>
      </c>
      <c r="O17" s="18">
        <f t="shared" si="0"/>
        <v>3.535353535353535</v>
      </c>
      <c r="P17" s="18">
        <f t="shared" si="0"/>
        <v>3.4412955465587043</v>
      </c>
      <c r="Q17" s="18">
        <f t="shared" si="0"/>
        <v>4.1879468845760979</v>
      </c>
      <c r="R17" s="18">
        <f t="shared" ref="R17:S17" si="4">R7/R$3*100</f>
        <v>3.8662486938349003</v>
      </c>
      <c r="S17" s="18">
        <f t="shared" si="4"/>
        <v>3.9029535864978904</v>
      </c>
    </row>
    <row r="18" spans="1:19" x14ac:dyDescent="0.2">
      <c r="A18" s="16" t="s">
        <v>39</v>
      </c>
      <c r="B18" s="18">
        <f t="shared" si="0"/>
        <v>0</v>
      </c>
      <c r="C18" s="18">
        <f t="shared" si="0"/>
        <v>0</v>
      </c>
      <c r="D18" s="18">
        <f t="shared" si="0"/>
        <v>0</v>
      </c>
      <c r="E18" s="18">
        <f t="shared" si="0"/>
        <v>0</v>
      </c>
      <c r="F18" s="18">
        <f t="shared" si="0"/>
        <v>0</v>
      </c>
      <c r="G18" s="18">
        <f t="shared" si="0"/>
        <v>0</v>
      </c>
      <c r="H18" s="18">
        <f t="shared" si="0"/>
        <v>0</v>
      </c>
      <c r="I18" s="18">
        <f t="shared" si="0"/>
        <v>0</v>
      </c>
      <c r="J18" s="18">
        <f t="shared" si="0"/>
        <v>0</v>
      </c>
      <c r="K18" s="18">
        <f t="shared" si="0"/>
        <v>0</v>
      </c>
      <c r="L18" s="18">
        <f t="shared" si="0"/>
        <v>0</v>
      </c>
      <c r="M18" s="18">
        <f t="shared" si="0"/>
        <v>0</v>
      </c>
      <c r="N18" s="18">
        <f t="shared" si="0"/>
        <v>0</v>
      </c>
      <c r="O18" s="18">
        <f t="shared" si="0"/>
        <v>0</v>
      </c>
      <c r="P18" s="18">
        <f t="shared" si="0"/>
        <v>0</v>
      </c>
      <c r="Q18" s="18">
        <f t="shared" si="0"/>
        <v>0</v>
      </c>
      <c r="R18" s="18">
        <f t="shared" ref="R18:S18" si="5">R8/R$3*100</f>
        <v>0</v>
      </c>
      <c r="S18" s="18">
        <f t="shared" si="5"/>
        <v>0</v>
      </c>
    </row>
    <row r="19" spans="1:19" x14ac:dyDescent="0.2">
      <c r="A19" s="16" t="s">
        <v>17</v>
      </c>
      <c r="B19" s="18">
        <f t="shared" si="0"/>
        <v>78.310502283105023</v>
      </c>
      <c r="C19" s="18">
        <f t="shared" si="0"/>
        <v>77.591973244147155</v>
      </c>
      <c r="D19" s="18">
        <f t="shared" si="0"/>
        <v>76.948775055679292</v>
      </c>
      <c r="E19" s="18">
        <f t="shared" si="0"/>
        <v>77.02407002188184</v>
      </c>
      <c r="F19" s="18">
        <f t="shared" si="0"/>
        <v>76.939890710382514</v>
      </c>
      <c r="G19" s="18">
        <f t="shared" si="0"/>
        <v>75.189599133261112</v>
      </c>
      <c r="H19" s="18">
        <f t="shared" si="0"/>
        <v>74.445617740232322</v>
      </c>
      <c r="I19" s="18">
        <f t="shared" si="0"/>
        <v>72.22787385554426</v>
      </c>
      <c r="J19" s="18">
        <f t="shared" si="0"/>
        <v>69.483568075117375</v>
      </c>
      <c r="K19" s="18">
        <f t="shared" si="0"/>
        <v>68.446139180171599</v>
      </c>
      <c r="L19" s="18">
        <f t="shared" si="0"/>
        <v>68.160152526215441</v>
      </c>
      <c r="M19" s="18">
        <f t="shared" si="0"/>
        <v>67.272727272727266</v>
      </c>
      <c r="N19" s="18">
        <f t="shared" si="0"/>
        <v>66.536964980544738</v>
      </c>
      <c r="O19" s="18">
        <f t="shared" si="0"/>
        <v>64.848484848484844</v>
      </c>
      <c r="P19" s="18">
        <f t="shared" si="0"/>
        <v>63.46153846153846</v>
      </c>
      <c r="Q19" s="18">
        <f t="shared" si="0"/>
        <v>64.453524004085807</v>
      </c>
      <c r="R19" s="18">
        <f t="shared" ref="R19:S19" si="6">R9/R$3*100</f>
        <v>62.904911180773247</v>
      </c>
      <c r="S19" s="18">
        <f t="shared" si="6"/>
        <v>60.864978902953581</v>
      </c>
    </row>
    <row r="20" spans="1:19" x14ac:dyDescent="0.2">
      <c r="A20" s="16" t="s">
        <v>18</v>
      </c>
      <c r="B20" s="18">
        <f t="shared" si="0"/>
        <v>0</v>
      </c>
      <c r="C20" s="18">
        <f t="shared" si="0"/>
        <v>0</v>
      </c>
      <c r="D20" s="18">
        <f t="shared" si="0"/>
        <v>0</v>
      </c>
      <c r="E20" s="18">
        <f t="shared" si="0"/>
        <v>0</v>
      </c>
      <c r="F20" s="18">
        <f t="shared" si="0"/>
        <v>0</v>
      </c>
      <c r="G20" s="18">
        <f t="shared" si="0"/>
        <v>0</v>
      </c>
      <c r="H20" s="18">
        <f t="shared" si="0"/>
        <v>0.10559662090813093</v>
      </c>
      <c r="I20" s="18">
        <f t="shared" si="0"/>
        <v>0.3051881993896236</v>
      </c>
      <c r="J20" s="18">
        <f t="shared" si="0"/>
        <v>0.46948356807511737</v>
      </c>
      <c r="K20" s="18">
        <f t="shared" si="0"/>
        <v>0.47664442326024786</v>
      </c>
      <c r="L20" s="18">
        <f t="shared" si="0"/>
        <v>0.47664442326024786</v>
      </c>
      <c r="M20" s="18">
        <f t="shared" si="0"/>
        <v>0.4784688995215311</v>
      </c>
      <c r="N20" s="18">
        <f t="shared" si="0"/>
        <v>0.48638132295719844</v>
      </c>
      <c r="O20" s="18">
        <f t="shared" si="0"/>
        <v>0.60606060606060608</v>
      </c>
      <c r="P20" s="18">
        <f t="shared" si="0"/>
        <v>0.60728744939271251</v>
      </c>
      <c r="Q20" s="18">
        <f t="shared" si="0"/>
        <v>0.61287027579162412</v>
      </c>
      <c r="R20" s="18">
        <f t="shared" ref="R20:S20" si="7">R10/R$3*100</f>
        <v>0.62695924764890276</v>
      </c>
      <c r="S20" s="18">
        <f t="shared" si="7"/>
        <v>0.52742616033755274</v>
      </c>
    </row>
    <row r="21" spans="1:19" x14ac:dyDescent="0.2">
      <c r="A21" s="16" t="s">
        <v>35</v>
      </c>
      <c r="B21" s="18">
        <f t="shared" si="0"/>
        <v>4.5662100456620998</v>
      </c>
      <c r="C21" s="18">
        <f t="shared" si="0"/>
        <v>5.1282051282051277</v>
      </c>
      <c r="D21" s="18">
        <f t="shared" si="0"/>
        <v>5.4565701559020043</v>
      </c>
      <c r="E21" s="18">
        <f t="shared" si="0"/>
        <v>5.361050328227571</v>
      </c>
      <c r="F21" s="18">
        <f t="shared" si="0"/>
        <v>4.918032786885246</v>
      </c>
      <c r="G21" s="18">
        <f t="shared" si="0"/>
        <v>4.8754062838569885</v>
      </c>
      <c r="H21" s="18">
        <f t="shared" si="0"/>
        <v>4.7518479408658925</v>
      </c>
      <c r="I21" s="18">
        <f t="shared" si="0"/>
        <v>6.5106815869786363</v>
      </c>
      <c r="J21" s="18">
        <f t="shared" si="0"/>
        <v>7.323943661971831</v>
      </c>
      <c r="K21" s="18">
        <f t="shared" si="0"/>
        <v>8.3889418493803625</v>
      </c>
      <c r="L21" s="18">
        <f t="shared" si="0"/>
        <v>7.3403241182078167</v>
      </c>
      <c r="M21" s="18">
        <f t="shared" si="0"/>
        <v>6.9856459330143545</v>
      </c>
      <c r="N21" s="18">
        <f t="shared" si="0"/>
        <v>6.9066147859922182</v>
      </c>
      <c r="O21" s="18">
        <f t="shared" si="0"/>
        <v>7.3737373737373737</v>
      </c>
      <c r="P21" s="18">
        <f t="shared" si="0"/>
        <v>7.4898785425101213</v>
      </c>
      <c r="Q21" s="18">
        <f t="shared" si="0"/>
        <v>3.9836567926455571</v>
      </c>
      <c r="R21" s="18">
        <f t="shared" ref="R21:S21" si="8">R11/R$3*100</f>
        <v>4.0752351097178678</v>
      </c>
      <c r="S21" s="18">
        <f t="shared" si="8"/>
        <v>3.5864978902953584</v>
      </c>
    </row>
    <row r="22" spans="1:19" x14ac:dyDescent="0.2">
      <c r="A22" s="16" t="s">
        <v>19</v>
      </c>
      <c r="B22" s="18">
        <f t="shared" si="0"/>
        <v>0.11415525114155251</v>
      </c>
      <c r="C22" s="18">
        <f t="shared" si="0"/>
        <v>0.11148272017837235</v>
      </c>
      <c r="D22" s="18">
        <f t="shared" si="0"/>
        <v>0.22271714922048996</v>
      </c>
      <c r="E22" s="18">
        <f t="shared" si="0"/>
        <v>0.21881838074398249</v>
      </c>
      <c r="F22" s="18">
        <f t="shared" si="0"/>
        <v>0.32786885245901637</v>
      </c>
      <c r="G22" s="18">
        <f t="shared" si="0"/>
        <v>0.54171180931744312</v>
      </c>
      <c r="H22" s="18">
        <f t="shared" si="0"/>
        <v>0.9503695881731784</v>
      </c>
      <c r="I22" s="18">
        <f t="shared" si="0"/>
        <v>1.3224821973550356</v>
      </c>
      <c r="J22" s="18">
        <f t="shared" si="0"/>
        <v>2.3474178403755865</v>
      </c>
      <c r="K22" s="18">
        <f t="shared" si="0"/>
        <v>2.7645376549094376</v>
      </c>
      <c r="L22" s="18">
        <f t="shared" si="0"/>
        <v>3.3365109628217349</v>
      </c>
      <c r="M22" s="18">
        <f t="shared" si="0"/>
        <v>4.2105263157894735</v>
      </c>
      <c r="N22" s="18">
        <f t="shared" si="0"/>
        <v>4.5719844357976651</v>
      </c>
      <c r="O22" s="18">
        <f t="shared" si="0"/>
        <v>5.5555555555555554</v>
      </c>
      <c r="P22" s="18">
        <f t="shared" si="0"/>
        <v>5.9716599190283404</v>
      </c>
      <c r="Q22" s="18">
        <f t="shared" si="0"/>
        <v>6.3329928498467831</v>
      </c>
      <c r="R22" s="18">
        <f t="shared" ref="R22:S22" si="9">R12/R$3*100</f>
        <v>7.7324973876698007</v>
      </c>
      <c r="S22" s="18">
        <f t="shared" si="9"/>
        <v>9.071729957805907</v>
      </c>
    </row>
    <row r="23" spans="1:19" x14ac:dyDescent="0.2">
      <c r="A23" s="14" t="s">
        <v>21</v>
      </c>
      <c r="B23" s="15"/>
      <c r="C23" s="15"/>
      <c r="D23" s="15"/>
      <c r="E23" s="15"/>
      <c r="F23" s="15"/>
      <c r="G23" s="15"/>
      <c r="H23" s="15"/>
      <c r="I23" s="15"/>
      <c r="J23" s="15"/>
      <c r="K23" s="15"/>
      <c r="L23" s="15"/>
      <c r="M23" s="15"/>
      <c r="N23" s="15"/>
      <c r="O23" s="15"/>
      <c r="P23" s="15"/>
      <c r="Q23" s="15"/>
      <c r="R23" s="15"/>
      <c r="S23" s="15"/>
    </row>
    <row r="24" spans="1:19" x14ac:dyDescent="0.2">
      <c r="A24" s="16" t="s">
        <v>13</v>
      </c>
      <c r="B24" s="18">
        <f>B4/(B$3-B$11-B$12)*100</f>
        <v>0.11976047904191617</v>
      </c>
      <c r="C24" s="18">
        <f t="shared" ref="C24:Q30" si="10">C4/(C$3-C$11-C$12)*100</f>
        <v>0.1176470588235294</v>
      </c>
      <c r="D24" s="18">
        <f t="shared" si="10"/>
        <v>0.11806375442739078</v>
      </c>
      <c r="E24" s="18">
        <f t="shared" si="10"/>
        <v>0.11587485515643105</v>
      </c>
      <c r="F24" s="18">
        <f t="shared" si="10"/>
        <v>0.11534025374855825</v>
      </c>
      <c r="G24" s="18">
        <f t="shared" si="10"/>
        <v>0.11454753722794961</v>
      </c>
      <c r="H24" s="18">
        <f t="shared" si="10"/>
        <v>0.11198208286674133</v>
      </c>
      <c r="I24" s="18">
        <f t="shared" si="10"/>
        <v>0.11037527593818984</v>
      </c>
      <c r="J24" s="18">
        <f t="shared" si="10"/>
        <v>0.10395010395010396</v>
      </c>
      <c r="K24" s="18">
        <f t="shared" si="10"/>
        <v>0.1072961373390558</v>
      </c>
      <c r="L24" s="18">
        <f t="shared" si="10"/>
        <v>0.10672358591248667</v>
      </c>
      <c r="M24" s="18">
        <f t="shared" si="10"/>
        <v>0.10775862068965517</v>
      </c>
      <c r="N24" s="18">
        <f t="shared" si="10"/>
        <v>0.10989010989010989</v>
      </c>
      <c r="O24" s="18">
        <f t="shared" si="10"/>
        <v>0.11600928074245939</v>
      </c>
      <c r="P24" s="18">
        <f t="shared" si="10"/>
        <v>0.11695906432748539</v>
      </c>
      <c r="Q24" s="18">
        <f t="shared" si="10"/>
        <v>0.11389521640091116</v>
      </c>
      <c r="R24" s="18">
        <f t="shared" ref="R24:S24" si="11">R4/(R$3-R$11-R$12)*100</f>
        <v>0.11848341232227488</v>
      </c>
      <c r="S24" s="18">
        <f t="shared" si="11"/>
        <v>0.12077294685990338</v>
      </c>
    </row>
    <row r="25" spans="1:19" x14ac:dyDescent="0.2">
      <c r="A25" s="16" t="s">
        <v>14</v>
      </c>
      <c r="B25" s="18">
        <f t="shared" ref="B25:M30" si="12">B5/(B$3-B$11-B$12)*100</f>
        <v>11.616766467065869</v>
      </c>
      <c r="C25" s="18">
        <f t="shared" si="12"/>
        <v>11.647058823529411</v>
      </c>
      <c r="D25" s="18">
        <f t="shared" si="12"/>
        <v>12.04250295159386</v>
      </c>
      <c r="E25" s="18">
        <f t="shared" si="12"/>
        <v>12.16685979142526</v>
      </c>
      <c r="F25" s="18">
        <f t="shared" si="12"/>
        <v>12.226066897347174</v>
      </c>
      <c r="G25" s="18">
        <f t="shared" si="12"/>
        <v>13.745704467353953</v>
      </c>
      <c r="H25" s="18">
        <f t="shared" si="12"/>
        <v>13.5498320268757</v>
      </c>
      <c r="I25" s="18">
        <f t="shared" si="12"/>
        <v>13.576158940397351</v>
      </c>
      <c r="J25" s="18">
        <f t="shared" si="12"/>
        <v>15.072765072765074</v>
      </c>
      <c r="K25" s="18">
        <f t="shared" si="12"/>
        <v>15.236051502145923</v>
      </c>
      <c r="L25" s="18">
        <f t="shared" si="12"/>
        <v>16.221985058697971</v>
      </c>
      <c r="M25" s="18">
        <f t="shared" si="12"/>
        <v>16.379310344827587</v>
      </c>
      <c r="N25" s="18">
        <f t="shared" si="10"/>
        <v>16.703296703296701</v>
      </c>
      <c r="O25" s="18">
        <f t="shared" si="10"/>
        <v>17.51740139211137</v>
      </c>
      <c r="P25" s="18">
        <f t="shared" si="10"/>
        <v>18.362573099415204</v>
      </c>
      <c r="Q25" s="18">
        <f t="shared" si="10"/>
        <v>19.47608200455581</v>
      </c>
      <c r="R25" s="18">
        <f t="shared" ref="R25:S25" si="13">R5/(R$3-R$11-R$12)*100</f>
        <v>20.260663507109005</v>
      </c>
      <c r="S25" s="18">
        <f t="shared" si="13"/>
        <v>21.739130434782609</v>
      </c>
    </row>
    <row r="26" spans="1:19" x14ac:dyDescent="0.2">
      <c r="A26" s="16" t="s">
        <v>15</v>
      </c>
      <c r="B26" s="18">
        <f t="shared" si="12"/>
        <v>3.3532934131736525</v>
      </c>
      <c r="C26" s="18">
        <f t="shared" si="12"/>
        <v>3.2941176470588238</v>
      </c>
      <c r="D26" s="18">
        <f t="shared" si="12"/>
        <v>3.1877213695395512</v>
      </c>
      <c r="E26" s="18">
        <f t="shared" si="12"/>
        <v>3.2444959443800694</v>
      </c>
      <c r="F26" s="18">
        <f t="shared" si="12"/>
        <v>3.1141868512110724</v>
      </c>
      <c r="G26" s="18">
        <f t="shared" si="12"/>
        <v>3.2073310423825885</v>
      </c>
      <c r="H26" s="18">
        <f t="shared" si="12"/>
        <v>3.135498320268757</v>
      </c>
      <c r="I26" s="18">
        <f t="shared" si="12"/>
        <v>3.0905077262693159</v>
      </c>
      <c r="J26" s="18">
        <f t="shared" si="12"/>
        <v>3.0145530145530146</v>
      </c>
      <c r="K26" s="18">
        <f t="shared" si="12"/>
        <v>2.8969957081545061</v>
      </c>
      <c r="L26" s="18">
        <f t="shared" si="12"/>
        <v>2.9882604055496262</v>
      </c>
      <c r="M26" s="18">
        <f t="shared" si="12"/>
        <v>3.125</v>
      </c>
      <c r="N26" s="18">
        <f t="shared" si="10"/>
        <v>3.296703296703297</v>
      </c>
      <c r="O26" s="18">
        <f t="shared" si="10"/>
        <v>3.1322505800464038</v>
      </c>
      <c r="P26" s="18">
        <f t="shared" si="10"/>
        <v>3.5087719298245612</v>
      </c>
      <c r="Q26" s="18">
        <f t="shared" si="10"/>
        <v>3.1890660592255129</v>
      </c>
      <c r="R26" s="18">
        <f t="shared" ref="R26:S26" si="14">R6/(R$3-R$11-R$12)*100</f>
        <v>3.1990521327014214</v>
      </c>
      <c r="S26" s="18">
        <f t="shared" si="14"/>
        <v>3.3816425120772946</v>
      </c>
    </row>
    <row r="27" spans="1:19" x14ac:dyDescent="0.2">
      <c r="A27" s="16" t="s">
        <v>16</v>
      </c>
      <c r="B27" s="18">
        <f t="shared" si="12"/>
        <v>2.7544910179640718</v>
      </c>
      <c r="C27" s="18">
        <f t="shared" si="12"/>
        <v>3.0588235294117649</v>
      </c>
      <c r="D27" s="18">
        <f t="shared" si="12"/>
        <v>3.0696576151121606</v>
      </c>
      <c r="E27" s="18">
        <f t="shared" si="12"/>
        <v>2.8968713789107765</v>
      </c>
      <c r="F27" s="18">
        <f t="shared" si="12"/>
        <v>3.3448673587081887</v>
      </c>
      <c r="G27" s="18">
        <f t="shared" si="12"/>
        <v>3.4364261168384882</v>
      </c>
      <c r="H27" s="18">
        <f t="shared" si="12"/>
        <v>4.1433370660694289</v>
      </c>
      <c r="I27" s="18">
        <f t="shared" si="12"/>
        <v>4.5253863134657841</v>
      </c>
      <c r="J27" s="18">
        <f t="shared" si="12"/>
        <v>4.3659043659043659</v>
      </c>
      <c r="K27" s="18">
        <f t="shared" si="12"/>
        <v>4.1845493562231759</v>
      </c>
      <c r="L27" s="18">
        <f t="shared" si="12"/>
        <v>3.8420490928495199</v>
      </c>
      <c r="M27" s="18">
        <f t="shared" si="12"/>
        <v>4.0948275862068968</v>
      </c>
      <c r="N27" s="18">
        <f t="shared" si="10"/>
        <v>4.1758241758241752</v>
      </c>
      <c r="O27" s="18">
        <f t="shared" si="10"/>
        <v>4.0603248259860791</v>
      </c>
      <c r="P27" s="18">
        <f t="shared" si="10"/>
        <v>3.9766081871345031</v>
      </c>
      <c r="Q27" s="18">
        <f t="shared" si="10"/>
        <v>4.6697038724373581</v>
      </c>
      <c r="R27" s="18">
        <f t="shared" ref="R27:S27" si="15">R7/(R$3-R$11-R$12)*100</f>
        <v>4.3838862559241711</v>
      </c>
      <c r="S27" s="18">
        <f t="shared" si="15"/>
        <v>4.4685990338164245</v>
      </c>
    </row>
    <row r="28" spans="1:19" x14ac:dyDescent="0.2">
      <c r="A28" s="16" t="s">
        <v>39</v>
      </c>
      <c r="B28" s="18">
        <f t="shared" si="12"/>
        <v>0</v>
      </c>
      <c r="C28" s="18">
        <f t="shared" si="12"/>
        <v>0</v>
      </c>
      <c r="D28" s="18">
        <f t="shared" si="12"/>
        <v>0</v>
      </c>
      <c r="E28" s="18">
        <f t="shared" si="12"/>
        <v>0</v>
      </c>
      <c r="F28" s="18">
        <f t="shared" si="12"/>
        <v>0</v>
      </c>
      <c r="G28" s="18">
        <f t="shared" si="12"/>
        <v>0</v>
      </c>
      <c r="H28" s="18">
        <f t="shared" si="12"/>
        <v>0</v>
      </c>
      <c r="I28" s="18">
        <f t="shared" si="12"/>
        <v>0</v>
      </c>
      <c r="J28" s="18">
        <f t="shared" si="12"/>
        <v>0</v>
      </c>
      <c r="K28" s="18">
        <f t="shared" si="12"/>
        <v>0</v>
      </c>
      <c r="L28" s="18">
        <f t="shared" si="12"/>
        <v>0</v>
      </c>
      <c r="M28" s="18">
        <f t="shared" si="12"/>
        <v>0</v>
      </c>
      <c r="N28" s="18">
        <f t="shared" si="10"/>
        <v>0</v>
      </c>
      <c r="O28" s="18">
        <f t="shared" si="10"/>
        <v>0</v>
      </c>
      <c r="P28" s="18">
        <f t="shared" si="10"/>
        <v>0</v>
      </c>
      <c r="Q28" s="18">
        <f t="shared" si="10"/>
        <v>0</v>
      </c>
      <c r="R28" s="18">
        <f t="shared" ref="R28:S28" si="16">R8/(R$3-R$11-R$12)*100</f>
        <v>0</v>
      </c>
      <c r="S28" s="18">
        <f t="shared" si="16"/>
        <v>0</v>
      </c>
    </row>
    <row r="29" spans="1:19" x14ac:dyDescent="0.2">
      <c r="A29" s="16" t="s">
        <v>17</v>
      </c>
      <c r="B29" s="18">
        <f t="shared" si="12"/>
        <v>82.155688622754482</v>
      </c>
      <c r="C29" s="18">
        <f t="shared" si="12"/>
        <v>81.882352941176478</v>
      </c>
      <c r="D29" s="18">
        <f t="shared" si="12"/>
        <v>81.582054309327035</v>
      </c>
      <c r="E29" s="18">
        <f t="shared" si="12"/>
        <v>81.575898030127462</v>
      </c>
      <c r="F29" s="18">
        <f t="shared" si="12"/>
        <v>81.199538638985004</v>
      </c>
      <c r="G29" s="18">
        <f t="shared" si="12"/>
        <v>79.495990836197024</v>
      </c>
      <c r="H29" s="18">
        <f t="shared" si="12"/>
        <v>78.94736842105263</v>
      </c>
      <c r="I29" s="18">
        <f t="shared" si="12"/>
        <v>78.366445916114785</v>
      </c>
      <c r="J29" s="18">
        <f t="shared" si="12"/>
        <v>76.923076923076934</v>
      </c>
      <c r="K29" s="18">
        <f t="shared" si="12"/>
        <v>77.038626609442062</v>
      </c>
      <c r="L29" s="18">
        <f t="shared" si="12"/>
        <v>76.307363927427957</v>
      </c>
      <c r="M29" s="18">
        <f t="shared" si="12"/>
        <v>75.754310344827587</v>
      </c>
      <c r="N29" s="18">
        <f t="shared" si="10"/>
        <v>75.164835164835168</v>
      </c>
      <c r="O29" s="18">
        <f t="shared" si="10"/>
        <v>74.477958236658935</v>
      </c>
      <c r="P29" s="18">
        <f t="shared" si="10"/>
        <v>73.333333333333329</v>
      </c>
      <c r="Q29" s="18">
        <f t="shared" si="10"/>
        <v>71.86788154897495</v>
      </c>
      <c r="R29" s="18">
        <f t="shared" ref="R29:S29" si="17">R9/(R$3-R$11-R$12)*100</f>
        <v>71.327014218009481</v>
      </c>
      <c r="S29" s="18">
        <f t="shared" si="17"/>
        <v>69.685990338164245</v>
      </c>
    </row>
    <row r="30" spans="1:19" x14ac:dyDescent="0.2">
      <c r="A30" s="16" t="s">
        <v>18</v>
      </c>
      <c r="B30" s="18">
        <f t="shared" si="12"/>
        <v>0</v>
      </c>
      <c r="C30" s="18">
        <f t="shared" si="12"/>
        <v>0</v>
      </c>
      <c r="D30" s="18">
        <f t="shared" si="12"/>
        <v>0</v>
      </c>
      <c r="E30" s="18">
        <f t="shared" si="12"/>
        <v>0</v>
      </c>
      <c r="F30" s="18">
        <f t="shared" si="12"/>
        <v>0</v>
      </c>
      <c r="G30" s="18">
        <f t="shared" si="12"/>
        <v>0</v>
      </c>
      <c r="H30" s="18">
        <f t="shared" si="12"/>
        <v>0.11198208286674133</v>
      </c>
      <c r="I30" s="18">
        <f t="shared" si="12"/>
        <v>0.33112582781456956</v>
      </c>
      <c r="J30" s="18">
        <f t="shared" si="12"/>
        <v>0.51975051975051978</v>
      </c>
      <c r="K30" s="18">
        <f t="shared" si="12"/>
        <v>0.53648068669527893</v>
      </c>
      <c r="L30" s="18">
        <f t="shared" si="12"/>
        <v>0.53361792956243326</v>
      </c>
      <c r="M30" s="18">
        <f t="shared" si="12"/>
        <v>0.53879310344827591</v>
      </c>
      <c r="N30" s="18">
        <f t="shared" si="10"/>
        <v>0.5494505494505495</v>
      </c>
      <c r="O30" s="18">
        <f t="shared" si="10"/>
        <v>0.6960556844547563</v>
      </c>
      <c r="P30" s="18">
        <f t="shared" si="10"/>
        <v>0.70175438596491224</v>
      </c>
      <c r="Q30" s="18">
        <f t="shared" si="10"/>
        <v>0.68337129840546695</v>
      </c>
      <c r="R30" s="18">
        <f t="shared" ref="R30:S30" si="18">R10/(R$3-R$11-R$12)*100</f>
        <v>0.7109004739336493</v>
      </c>
      <c r="S30" s="18">
        <f t="shared" si="18"/>
        <v>0.60386473429951693</v>
      </c>
    </row>
    <row r="31" spans="1:19" ht="116.25" customHeight="1" x14ac:dyDescent="0.2">
      <c r="A31" s="20" t="s">
        <v>36</v>
      </c>
      <c r="B31" s="20"/>
      <c r="C31" s="20"/>
      <c r="D31" s="20"/>
      <c r="E31" s="20"/>
      <c r="F31" s="20"/>
      <c r="G31" s="20"/>
      <c r="H31" s="20"/>
      <c r="I31" s="20"/>
      <c r="J31" s="20"/>
      <c r="K31" s="20"/>
      <c r="L31" s="20"/>
      <c r="M31" s="20"/>
      <c r="N31" s="20"/>
      <c r="O31" s="20"/>
      <c r="P31" s="20"/>
      <c r="Q31" s="20"/>
      <c r="R31" s="20"/>
      <c r="S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00DE-F0E0-46B5-8F81-5B09C9A2AD66}">
  <dimension ref="A1:S31"/>
  <sheetViews>
    <sheetView view="pageLayout" zoomScaleNormal="100" workbookViewId="0">
      <selection activeCell="R14" sqref="R14"/>
    </sheetView>
  </sheetViews>
  <sheetFormatPr defaultColWidth="9.140625" defaultRowHeight="12.75" x14ac:dyDescent="0.2"/>
  <cols>
    <col min="1" max="1" width="28.5703125" style="1" customWidth="1"/>
    <col min="2" max="13" width="5.7109375" style="2" customWidth="1"/>
    <col min="14" max="19" width="5.7109375" style="1" customWidth="1"/>
    <col min="20" max="16384" width="9.140625" style="1"/>
  </cols>
  <sheetData>
    <row r="1" spans="1:19" ht="55.5" customHeight="1" x14ac:dyDescent="0.25">
      <c r="A1" s="19" t="s">
        <v>40</v>
      </c>
      <c r="B1" s="19"/>
      <c r="C1" s="19"/>
      <c r="D1" s="19"/>
      <c r="E1" s="19"/>
      <c r="F1" s="19"/>
      <c r="G1" s="19"/>
      <c r="H1" s="19"/>
      <c r="I1" s="19"/>
      <c r="J1" s="19"/>
      <c r="K1" s="19"/>
      <c r="L1" s="19"/>
      <c r="M1" s="19"/>
      <c r="N1" s="19"/>
      <c r="O1" s="19"/>
      <c r="P1" s="19"/>
      <c r="Q1" s="19"/>
      <c r="R1" s="19"/>
      <c r="S1" s="11"/>
    </row>
    <row r="2" spans="1:19" ht="15" x14ac:dyDescent="0.25">
      <c r="A2" s="4" t="s">
        <v>32</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41</v>
      </c>
    </row>
    <row r="3" spans="1:19" x14ac:dyDescent="0.2">
      <c r="A3" s="6" t="s">
        <v>23</v>
      </c>
      <c r="B3" s="7">
        <v>1112</v>
      </c>
      <c r="C3" s="7">
        <v>1172</v>
      </c>
      <c r="D3" s="7">
        <v>1240</v>
      </c>
      <c r="E3" s="7">
        <v>1275</v>
      </c>
      <c r="F3" s="7">
        <v>1281</v>
      </c>
      <c r="G3" s="7">
        <v>1348</v>
      </c>
      <c r="H3" s="7">
        <v>1424</v>
      </c>
      <c r="I3" s="7">
        <v>1468</v>
      </c>
      <c r="J3" s="7">
        <v>1534</v>
      </c>
      <c r="K3" s="7">
        <v>1563</v>
      </c>
      <c r="L3" s="7">
        <v>1671</v>
      </c>
      <c r="M3" s="7">
        <v>1693</v>
      </c>
      <c r="N3" s="7">
        <v>1672</v>
      </c>
      <c r="O3" s="7">
        <v>1796</v>
      </c>
      <c r="P3" s="7">
        <v>1837</v>
      </c>
      <c r="Q3" s="7">
        <v>1887</v>
      </c>
      <c r="R3" s="7">
        <v>1961</v>
      </c>
      <c r="S3" s="7">
        <v>2080</v>
      </c>
    </row>
    <row r="4" spans="1:19" x14ac:dyDescent="0.2">
      <c r="A4" s="5" t="s">
        <v>13</v>
      </c>
      <c r="B4" s="8">
        <v>5</v>
      </c>
      <c r="C4" s="8">
        <v>4</v>
      </c>
      <c r="D4" s="8">
        <v>5</v>
      </c>
      <c r="E4" s="8">
        <v>6</v>
      </c>
      <c r="F4" s="8">
        <v>5</v>
      </c>
      <c r="G4" s="8">
        <v>4</v>
      </c>
      <c r="H4" s="8">
        <v>4</v>
      </c>
      <c r="I4" s="8">
        <v>5</v>
      </c>
      <c r="J4" s="8">
        <v>5</v>
      </c>
      <c r="K4" s="8">
        <v>6</v>
      </c>
      <c r="L4" s="8">
        <v>5</v>
      </c>
      <c r="M4" s="8">
        <v>7</v>
      </c>
      <c r="N4" s="8">
        <v>4</v>
      </c>
      <c r="O4" s="8">
        <v>5</v>
      </c>
      <c r="P4" s="8">
        <v>4</v>
      </c>
      <c r="Q4" s="8">
        <v>4</v>
      </c>
      <c r="R4" s="8">
        <v>5</v>
      </c>
      <c r="S4" s="8">
        <v>5</v>
      </c>
    </row>
    <row r="5" spans="1:19" x14ac:dyDescent="0.2">
      <c r="A5" s="5" t="s">
        <v>14</v>
      </c>
      <c r="B5" s="8">
        <v>100</v>
      </c>
      <c r="C5" s="8">
        <v>107</v>
      </c>
      <c r="D5" s="8">
        <v>110</v>
      </c>
      <c r="E5" s="8">
        <v>129</v>
      </c>
      <c r="F5" s="8">
        <v>131</v>
      </c>
      <c r="G5" s="8">
        <v>153</v>
      </c>
      <c r="H5" s="8">
        <v>177</v>
      </c>
      <c r="I5" s="8">
        <v>184</v>
      </c>
      <c r="J5" s="8">
        <v>182</v>
      </c>
      <c r="K5" s="8">
        <v>191</v>
      </c>
      <c r="L5" s="8">
        <v>219</v>
      </c>
      <c r="M5" s="8">
        <v>220</v>
      </c>
      <c r="N5" s="8">
        <v>230</v>
      </c>
      <c r="O5" s="8">
        <v>253</v>
      </c>
      <c r="P5" s="8">
        <v>268</v>
      </c>
      <c r="Q5" s="8">
        <v>288</v>
      </c>
      <c r="R5" s="8">
        <v>314</v>
      </c>
      <c r="S5" s="8">
        <v>359</v>
      </c>
    </row>
    <row r="6" spans="1:19" x14ac:dyDescent="0.2">
      <c r="A6" s="5" t="s">
        <v>15</v>
      </c>
      <c r="B6" s="8">
        <v>40</v>
      </c>
      <c r="C6" s="8">
        <v>37</v>
      </c>
      <c r="D6" s="8">
        <v>37</v>
      </c>
      <c r="E6" s="8">
        <v>43</v>
      </c>
      <c r="F6" s="8">
        <v>48</v>
      </c>
      <c r="G6" s="8">
        <v>41</v>
      </c>
      <c r="H6" s="8">
        <v>46</v>
      </c>
      <c r="I6" s="8">
        <v>47</v>
      </c>
      <c r="J6" s="8">
        <v>51</v>
      </c>
      <c r="K6" s="8">
        <v>54</v>
      </c>
      <c r="L6" s="8">
        <v>59</v>
      </c>
      <c r="M6" s="8">
        <v>60</v>
      </c>
      <c r="N6" s="8">
        <v>68</v>
      </c>
      <c r="O6" s="8">
        <v>81</v>
      </c>
      <c r="P6" s="8">
        <v>94</v>
      </c>
      <c r="Q6" s="8">
        <v>92</v>
      </c>
      <c r="R6" s="8">
        <v>94</v>
      </c>
      <c r="S6" s="8">
        <v>93</v>
      </c>
    </row>
    <row r="7" spans="1:19" x14ac:dyDescent="0.2">
      <c r="A7" s="5" t="s">
        <v>16</v>
      </c>
      <c r="B7" s="8">
        <v>38</v>
      </c>
      <c r="C7" s="8">
        <v>38</v>
      </c>
      <c r="D7" s="8">
        <v>38</v>
      </c>
      <c r="E7" s="8">
        <v>39</v>
      </c>
      <c r="F7" s="8">
        <v>42</v>
      </c>
      <c r="G7" s="8">
        <v>46</v>
      </c>
      <c r="H7" s="8">
        <v>48</v>
      </c>
      <c r="I7" s="8">
        <v>42</v>
      </c>
      <c r="J7" s="8">
        <v>44</v>
      </c>
      <c r="K7" s="8">
        <v>50</v>
      </c>
      <c r="L7" s="8">
        <v>60</v>
      </c>
      <c r="M7" s="8">
        <v>71</v>
      </c>
      <c r="N7" s="8">
        <v>61</v>
      </c>
      <c r="O7" s="8">
        <v>68</v>
      </c>
      <c r="P7" s="8">
        <v>65</v>
      </c>
      <c r="Q7" s="8">
        <v>87</v>
      </c>
      <c r="R7" s="8">
        <v>98</v>
      </c>
      <c r="S7" s="8">
        <v>103</v>
      </c>
    </row>
    <row r="8" spans="1:19" x14ac:dyDescent="0.2">
      <c r="A8" s="5" t="s">
        <v>39</v>
      </c>
      <c r="B8" s="8"/>
      <c r="C8" s="8"/>
      <c r="D8" s="8"/>
      <c r="E8" s="8"/>
      <c r="F8" s="8"/>
      <c r="G8" s="8"/>
      <c r="H8" s="8"/>
      <c r="I8" s="8"/>
      <c r="J8" s="8"/>
      <c r="K8" s="8">
        <v>1</v>
      </c>
      <c r="L8" s="8">
        <v>2</v>
      </c>
      <c r="M8" s="8">
        <v>1</v>
      </c>
      <c r="N8" s="8">
        <v>1</v>
      </c>
      <c r="O8" s="8">
        <v>1</v>
      </c>
      <c r="P8" s="8">
        <v>1</v>
      </c>
      <c r="Q8" s="8">
        <v>1</v>
      </c>
      <c r="R8" s="8">
        <v>1</v>
      </c>
      <c r="S8" s="8">
        <v>1</v>
      </c>
    </row>
    <row r="9" spans="1:19" x14ac:dyDescent="0.2">
      <c r="A9" s="5" t="s">
        <v>17</v>
      </c>
      <c r="B9" s="8">
        <v>894</v>
      </c>
      <c r="C9" s="8">
        <v>951</v>
      </c>
      <c r="D9" s="8">
        <v>991</v>
      </c>
      <c r="E9" s="8">
        <v>999</v>
      </c>
      <c r="F9" s="8">
        <v>996</v>
      </c>
      <c r="G9" s="8">
        <v>1010</v>
      </c>
      <c r="H9" s="8">
        <v>1054</v>
      </c>
      <c r="I9" s="8">
        <v>1068</v>
      </c>
      <c r="J9" s="8">
        <v>1107</v>
      </c>
      <c r="K9" s="8">
        <v>1110</v>
      </c>
      <c r="L9" s="8">
        <v>1150</v>
      </c>
      <c r="M9" s="8">
        <v>1153</v>
      </c>
      <c r="N9" s="8">
        <v>1133</v>
      </c>
      <c r="O9" s="8">
        <v>1199</v>
      </c>
      <c r="P9" s="8">
        <v>1212</v>
      </c>
      <c r="Q9" s="8">
        <v>1203</v>
      </c>
      <c r="R9" s="8">
        <v>1200</v>
      </c>
      <c r="S9" s="8">
        <v>1250</v>
      </c>
    </row>
    <row r="10" spans="1:19" x14ac:dyDescent="0.2">
      <c r="A10" s="5" t="s">
        <v>18</v>
      </c>
      <c r="B10" s="8"/>
      <c r="C10" s="8"/>
      <c r="D10" s="8">
        <v>3</v>
      </c>
      <c r="E10" s="8">
        <v>3</v>
      </c>
      <c r="F10" s="8">
        <v>5</v>
      </c>
      <c r="G10" s="8">
        <v>7</v>
      </c>
      <c r="H10" s="8">
        <v>7</v>
      </c>
      <c r="I10" s="8">
        <v>10</v>
      </c>
      <c r="J10" s="8">
        <v>9</v>
      </c>
      <c r="K10" s="8">
        <v>7</v>
      </c>
      <c r="L10" s="8">
        <v>6</v>
      </c>
      <c r="M10" s="8">
        <v>7</v>
      </c>
      <c r="N10" s="8">
        <v>6</v>
      </c>
      <c r="O10" s="8">
        <v>6</v>
      </c>
      <c r="P10" s="8">
        <v>8</v>
      </c>
      <c r="Q10" s="8">
        <v>11</v>
      </c>
      <c r="R10" s="8">
        <v>15</v>
      </c>
      <c r="S10" s="8">
        <v>17</v>
      </c>
    </row>
    <row r="11" spans="1:19" x14ac:dyDescent="0.2">
      <c r="A11" s="5" t="s">
        <v>35</v>
      </c>
      <c r="B11" s="8">
        <v>34</v>
      </c>
      <c r="C11" s="8">
        <v>35</v>
      </c>
      <c r="D11" s="8">
        <v>41</v>
      </c>
      <c r="E11" s="8">
        <v>43</v>
      </c>
      <c r="F11" s="8">
        <v>38</v>
      </c>
      <c r="G11" s="8">
        <v>48</v>
      </c>
      <c r="H11" s="8">
        <v>46</v>
      </c>
      <c r="I11" s="8">
        <v>54</v>
      </c>
      <c r="J11" s="8">
        <v>66</v>
      </c>
      <c r="K11" s="8">
        <v>66</v>
      </c>
      <c r="L11" s="8">
        <v>74</v>
      </c>
      <c r="M11" s="8">
        <v>65</v>
      </c>
      <c r="N11" s="8">
        <v>54</v>
      </c>
      <c r="O11" s="8">
        <v>62</v>
      </c>
      <c r="P11" s="8">
        <v>55</v>
      </c>
      <c r="Q11" s="8">
        <v>46</v>
      </c>
      <c r="R11" s="8">
        <v>46</v>
      </c>
      <c r="S11" s="8">
        <v>50</v>
      </c>
    </row>
    <row r="12" spans="1:19" x14ac:dyDescent="0.2">
      <c r="A12" s="5" t="s">
        <v>19</v>
      </c>
      <c r="B12" s="8">
        <v>1</v>
      </c>
      <c r="C12" s="8"/>
      <c r="D12" s="8">
        <v>15</v>
      </c>
      <c r="E12" s="8">
        <v>13</v>
      </c>
      <c r="F12" s="8">
        <v>16</v>
      </c>
      <c r="G12" s="8">
        <v>39</v>
      </c>
      <c r="H12" s="8">
        <v>42</v>
      </c>
      <c r="I12" s="8">
        <v>58</v>
      </c>
      <c r="J12" s="8">
        <v>70</v>
      </c>
      <c r="K12" s="8">
        <v>78</v>
      </c>
      <c r="L12" s="8">
        <v>96</v>
      </c>
      <c r="M12" s="8">
        <v>109</v>
      </c>
      <c r="N12" s="8">
        <v>115</v>
      </c>
      <c r="O12" s="8">
        <v>121</v>
      </c>
      <c r="P12" s="8">
        <v>130</v>
      </c>
      <c r="Q12" s="8">
        <v>155</v>
      </c>
      <c r="R12" s="8">
        <v>188</v>
      </c>
      <c r="S12" s="8">
        <v>202</v>
      </c>
    </row>
    <row r="13" spans="1:19" x14ac:dyDescent="0.2">
      <c r="A13" s="6" t="s">
        <v>20</v>
      </c>
      <c r="B13" s="9"/>
      <c r="C13" s="9"/>
      <c r="D13" s="9"/>
      <c r="E13" s="9"/>
      <c r="F13" s="9"/>
      <c r="G13" s="9"/>
      <c r="H13" s="9"/>
      <c r="I13" s="9"/>
      <c r="J13" s="9"/>
      <c r="K13" s="9"/>
      <c r="L13" s="9"/>
      <c r="M13" s="9"/>
      <c r="N13" s="9"/>
      <c r="O13" s="9"/>
      <c r="P13" s="9"/>
      <c r="Q13" s="9"/>
      <c r="R13" s="9"/>
      <c r="S13" s="9"/>
    </row>
    <row r="14" spans="1:19" x14ac:dyDescent="0.2">
      <c r="A14" s="5" t="s">
        <v>13</v>
      </c>
      <c r="B14" s="10">
        <f t="shared" ref="B14:Q22" si="0">B4/B$3*100</f>
        <v>0.44964028776978415</v>
      </c>
      <c r="C14" s="10">
        <f t="shared" si="0"/>
        <v>0.34129692832764508</v>
      </c>
      <c r="D14" s="10">
        <f t="shared" si="0"/>
        <v>0.40322580645161288</v>
      </c>
      <c r="E14" s="10">
        <f t="shared" si="0"/>
        <v>0.47058823529411759</v>
      </c>
      <c r="F14" s="10">
        <f t="shared" si="0"/>
        <v>0.39032006245120998</v>
      </c>
      <c r="G14" s="10">
        <f t="shared" si="0"/>
        <v>0.29673590504451042</v>
      </c>
      <c r="H14" s="10">
        <f t="shared" si="0"/>
        <v>0.2808988764044944</v>
      </c>
      <c r="I14" s="10">
        <f t="shared" si="0"/>
        <v>0.34059945504087191</v>
      </c>
      <c r="J14" s="10">
        <f t="shared" si="0"/>
        <v>0.32594524119947849</v>
      </c>
      <c r="K14" s="10">
        <f t="shared" si="0"/>
        <v>0.38387715930902111</v>
      </c>
      <c r="L14" s="10">
        <f t="shared" si="0"/>
        <v>0.29922202274087373</v>
      </c>
      <c r="M14" s="10">
        <f t="shared" si="0"/>
        <v>0.4134672179562906</v>
      </c>
      <c r="N14" s="10">
        <f t="shared" si="0"/>
        <v>0.23923444976076555</v>
      </c>
      <c r="O14" s="10">
        <f t="shared" si="0"/>
        <v>0.27839643652561247</v>
      </c>
      <c r="P14" s="10">
        <f t="shared" si="0"/>
        <v>0.21774632553075668</v>
      </c>
      <c r="Q14" s="10">
        <f t="shared" si="0"/>
        <v>0.21197668256491786</v>
      </c>
      <c r="R14" s="10">
        <f t="shared" ref="R14:S14" si="1">R4/R$3*100</f>
        <v>0.25497195308516063</v>
      </c>
      <c r="S14" s="10">
        <f t="shared" si="1"/>
        <v>0.24038461538461539</v>
      </c>
    </row>
    <row r="15" spans="1:19" x14ac:dyDescent="0.2">
      <c r="A15" s="5" t="s">
        <v>14</v>
      </c>
      <c r="B15" s="10">
        <f t="shared" si="0"/>
        <v>8.9928057553956826</v>
      </c>
      <c r="C15" s="10">
        <f t="shared" si="0"/>
        <v>9.1296928327645048</v>
      </c>
      <c r="D15" s="10">
        <f t="shared" si="0"/>
        <v>8.870967741935484</v>
      </c>
      <c r="E15" s="10">
        <f t="shared" si="0"/>
        <v>10.117647058823529</v>
      </c>
      <c r="F15" s="10">
        <f t="shared" si="0"/>
        <v>10.226385636221702</v>
      </c>
      <c r="G15" s="10">
        <f t="shared" si="0"/>
        <v>11.350148367952523</v>
      </c>
      <c r="H15" s="10">
        <f t="shared" si="0"/>
        <v>12.429775280898877</v>
      </c>
      <c r="I15" s="10">
        <f t="shared" si="0"/>
        <v>12.534059945504087</v>
      </c>
      <c r="J15" s="10">
        <f t="shared" si="0"/>
        <v>11.864406779661017</v>
      </c>
      <c r="K15" s="10">
        <f t="shared" si="0"/>
        <v>12.220089571337173</v>
      </c>
      <c r="L15" s="10">
        <f t="shared" si="0"/>
        <v>13.10592459605027</v>
      </c>
      <c r="M15" s="10">
        <f t="shared" si="0"/>
        <v>12.994683992911989</v>
      </c>
      <c r="N15" s="10">
        <f t="shared" si="0"/>
        <v>13.755980861244019</v>
      </c>
      <c r="O15" s="10">
        <f t="shared" si="0"/>
        <v>14.086859688195991</v>
      </c>
      <c r="P15" s="10">
        <f t="shared" si="0"/>
        <v>14.589003810560698</v>
      </c>
      <c r="Q15" s="10">
        <f t="shared" si="0"/>
        <v>15.262321144674084</v>
      </c>
      <c r="R15" s="10">
        <f t="shared" ref="R15:S15" si="2">R5/R$3*100</f>
        <v>16.012238653748089</v>
      </c>
      <c r="S15" s="10">
        <f t="shared" si="2"/>
        <v>17.259615384615383</v>
      </c>
    </row>
    <row r="16" spans="1:19" x14ac:dyDescent="0.2">
      <c r="A16" s="5" t="s">
        <v>15</v>
      </c>
      <c r="B16" s="10">
        <f t="shared" si="0"/>
        <v>3.5971223021582732</v>
      </c>
      <c r="C16" s="10">
        <f t="shared" si="0"/>
        <v>3.1569965870307164</v>
      </c>
      <c r="D16" s="10">
        <f t="shared" si="0"/>
        <v>2.9838709677419355</v>
      </c>
      <c r="E16" s="10">
        <f t="shared" si="0"/>
        <v>3.3725490196078427</v>
      </c>
      <c r="F16" s="10">
        <f t="shared" si="0"/>
        <v>3.7470725995316161</v>
      </c>
      <c r="G16" s="10">
        <f t="shared" si="0"/>
        <v>3.0415430267062313</v>
      </c>
      <c r="H16" s="10">
        <f t="shared" si="0"/>
        <v>3.2303370786516856</v>
      </c>
      <c r="I16" s="10">
        <f t="shared" si="0"/>
        <v>3.2016348773841963</v>
      </c>
      <c r="J16" s="10">
        <f t="shared" si="0"/>
        <v>3.3246414602346808</v>
      </c>
      <c r="K16" s="10">
        <f t="shared" si="0"/>
        <v>3.45489443378119</v>
      </c>
      <c r="L16" s="10">
        <f t="shared" si="0"/>
        <v>3.5308198683423102</v>
      </c>
      <c r="M16" s="10">
        <f t="shared" si="0"/>
        <v>3.5440047253396343</v>
      </c>
      <c r="N16" s="10">
        <f t="shared" si="0"/>
        <v>4.0669856459330145</v>
      </c>
      <c r="O16" s="10">
        <f t="shared" si="0"/>
        <v>4.5100222717149219</v>
      </c>
      <c r="P16" s="10">
        <f t="shared" si="0"/>
        <v>5.1170386499727822</v>
      </c>
      <c r="Q16" s="10">
        <f t="shared" si="0"/>
        <v>4.8754636989931104</v>
      </c>
      <c r="R16" s="10">
        <f t="shared" ref="R16:S16" si="3">R6/R$3*100</f>
        <v>4.7934727180010199</v>
      </c>
      <c r="S16" s="10">
        <f t="shared" si="3"/>
        <v>4.4711538461538458</v>
      </c>
    </row>
    <row r="17" spans="1:19" x14ac:dyDescent="0.2">
      <c r="A17" s="5" t="s">
        <v>16</v>
      </c>
      <c r="B17" s="10">
        <f t="shared" si="0"/>
        <v>3.4172661870503598</v>
      </c>
      <c r="C17" s="10">
        <f t="shared" si="0"/>
        <v>3.2423208191126278</v>
      </c>
      <c r="D17" s="10">
        <f t="shared" si="0"/>
        <v>3.064516129032258</v>
      </c>
      <c r="E17" s="10">
        <f t="shared" si="0"/>
        <v>3.0588235294117649</v>
      </c>
      <c r="F17" s="10">
        <f t="shared" si="0"/>
        <v>3.278688524590164</v>
      </c>
      <c r="G17" s="10">
        <f t="shared" si="0"/>
        <v>3.4124629080118694</v>
      </c>
      <c r="H17" s="10">
        <f t="shared" si="0"/>
        <v>3.3707865168539324</v>
      </c>
      <c r="I17" s="10">
        <f t="shared" si="0"/>
        <v>2.8610354223433241</v>
      </c>
      <c r="J17" s="10">
        <f t="shared" si="0"/>
        <v>2.8683181225554106</v>
      </c>
      <c r="K17" s="10">
        <f t="shared" si="0"/>
        <v>3.1989763275751759</v>
      </c>
      <c r="L17" s="10">
        <f t="shared" si="0"/>
        <v>3.5906642728904847</v>
      </c>
      <c r="M17" s="10">
        <f t="shared" si="0"/>
        <v>4.193738924985233</v>
      </c>
      <c r="N17" s="10">
        <f t="shared" si="0"/>
        <v>3.6483253588516749</v>
      </c>
      <c r="O17" s="10">
        <f t="shared" si="0"/>
        <v>3.7861915367483299</v>
      </c>
      <c r="P17" s="10">
        <f t="shared" si="0"/>
        <v>3.5383777898747955</v>
      </c>
      <c r="Q17" s="10">
        <f t="shared" si="0"/>
        <v>4.6104928457869638</v>
      </c>
      <c r="R17" s="10">
        <f t="shared" ref="R17:S17" si="4">R7/R$3*100</f>
        <v>4.9974502804691481</v>
      </c>
      <c r="S17" s="10">
        <f t="shared" si="4"/>
        <v>4.9519230769230766</v>
      </c>
    </row>
    <row r="18" spans="1:19" x14ac:dyDescent="0.2">
      <c r="A18" s="5" t="s">
        <v>39</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6.3979526551503518E-2</v>
      </c>
      <c r="L18" s="10">
        <f t="shared" si="0"/>
        <v>0.11968880909634949</v>
      </c>
      <c r="M18" s="10">
        <f t="shared" si="0"/>
        <v>5.9066745422327233E-2</v>
      </c>
      <c r="N18" s="10">
        <f t="shared" si="0"/>
        <v>5.9808612440191387E-2</v>
      </c>
      <c r="O18" s="10">
        <f t="shared" si="0"/>
        <v>5.5679287305122491E-2</v>
      </c>
      <c r="P18" s="10">
        <f t="shared" si="0"/>
        <v>5.443658138268917E-2</v>
      </c>
      <c r="Q18" s="10">
        <f t="shared" si="0"/>
        <v>5.2994170641229466E-2</v>
      </c>
      <c r="R18" s="10">
        <f t="shared" ref="R18:S18" si="5">R8/R$3*100</f>
        <v>5.0994390617032127E-2</v>
      </c>
      <c r="S18" s="10">
        <f t="shared" si="5"/>
        <v>4.807692307692308E-2</v>
      </c>
    </row>
    <row r="19" spans="1:19" x14ac:dyDescent="0.2">
      <c r="A19" s="5" t="s">
        <v>17</v>
      </c>
      <c r="B19" s="10">
        <f t="shared" si="0"/>
        <v>80.39568345323741</v>
      </c>
      <c r="C19" s="10">
        <f t="shared" si="0"/>
        <v>81.143344709897619</v>
      </c>
      <c r="D19" s="10">
        <f t="shared" si="0"/>
        <v>79.91935483870968</v>
      </c>
      <c r="E19" s="10">
        <f t="shared" si="0"/>
        <v>78.352941176470594</v>
      </c>
      <c r="F19" s="10">
        <f t="shared" si="0"/>
        <v>77.751756440281028</v>
      </c>
      <c r="G19" s="10">
        <f t="shared" si="0"/>
        <v>74.925816023738861</v>
      </c>
      <c r="H19" s="10">
        <f t="shared" si="0"/>
        <v>74.016853932584269</v>
      </c>
      <c r="I19" s="10">
        <f t="shared" si="0"/>
        <v>72.752043596730246</v>
      </c>
      <c r="J19" s="10">
        <f t="shared" si="0"/>
        <v>72.164276401564535</v>
      </c>
      <c r="K19" s="10">
        <f t="shared" si="0"/>
        <v>71.017274472168907</v>
      </c>
      <c r="L19" s="10">
        <f t="shared" si="0"/>
        <v>68.821065230400961</v>
      </c>
      <c r="M19" s="10">
        <f t="shared" si="0"/>
        <v>68.103957471943303</v>
      </c>
      <c r="N19" s="10">
        <f t="shared" si="0"/>
        <v>67.76315789473685</v>
      </c>
      <c r="O19" s="10">
        <f t="shared" si="0"/>
        <v>66.759465478841875</v>
      </c>
      <c r="P19" s="10">
        <f t="shared" si="0"/>
        <v>65.977136635819264</v>
      </c>
      <c r="Q19" s="10">
        <f t="shared" si="0"/>
        <v>63.751987281399046</v>
      </c>
      <c r="R19" s="10">
        <f t="shared" ref="R19:S19" si="6">R9/R$3*100</f>
        <v>61.193268740438555</v>
      </c>
      <c r="S19" s="10">
        <f t="shared" si="6"/>
        <v>60.096153846153847</v>
      </c>
    </row>
    <row r="20" spans="1:19" x14ac:dyDescent="0.2">
      <c r="A20" s="5" t="s">
        <v>18</v>
      </c>
      <c r="B20" s="10">
        <f t="shared" si="0"/>
        <v>0</v>
      </c>
      <c r="C20" s="10">
        <f t="shared" si="0"/>
        <v>0</v>
      </c>
      <c r="D20" s="10">
        <f t="shared" si="0"/>
        <v>0.24193548387096775</v>
      </c>
      <c r="E20" s="10">
        <f t="shared" si="0"/>
        <v>0.23529411764705879</v>
      </c>
      <c r="F20" s="10">
        <f t="shared" si="0"/>
        <v>0.39032006245120998</v>
      </c>
      <c r="G20" s="10">
        <f t="shared" si="0"/>
        <v>0.51928783382789312</v>
      </c>
      <c r="H20" s="10">
        <f t="shared" si="0"/>
        <v>0.49157303370786515</v>
      </c>
      <c r="I20" s="10">
        <f t="shared" si="0"/>
        <v>0.68119891008174382</v>
      </c>
      <c r="J20" s="10">
        <f t="shared" si="0"/>
        <v>0.58670143415906129</v>
      </c>
      <c r="K20" s="10">
        <f t="shared" si="0"/>
        <v>0.44785668586052468</v>
      </c>
      <c r="L20" s="10">
        <f t="shared" si="0"/>
        <v>0.35906642728904847</v>
      </c>
      <c r="M20" s="10">
        <f t="shared" si="0"/>
        <v>0.4134672179562906</v>
      </c>
      <c r="N20" s="10">
        <f t="shared" si="0"/>
        <v>0.35885167464114831</v>
      </c>
      <c r="O20" s="10">
        <f t="shared" si="0"/>
        <v>0.33407572383073497</v>
      </c>
      <c r="P20" s="10">
        <f t="shared" si="0"/>
        <v>0.43549265106151336</v>
      </c>
      <c r="Q20" s="10">
        <f t="shared" si="0"/>
        <v>0.58293587705352412</v>
      </c>
      <c r="R20" s="10">
        <f t="shared" ref="R20:S20" si="7">R10/R$3*100</f>
        <v>0.76491585925548189</v>
      </c>
      <c r="S20" s="10">
        <f t="shared" si="7"/>
        <v>0.8173076923076924</v>
      </c>
    </row>
    <row r="21" spans="1:19" x14ac:dyDescent="0.2">
      <c r="A21" s="5" t="s">
        <v>35</v>
      </c>
      <c r="B21" s="10">
        <f t="shared" si="0"/>
        <v>3.0575539568345325</v>
      </c>
      <c r="C21" s="10">
        <f t="shared" si="0"/>
        <v>2.986348122866894</v>
      </c>
      <c r="D21" s="10">
        <f t="shared" si="0"/>
        <v>3.306451612903226</v>
      </c>
      <c r="E21" s="10">
        <f t="shared" si="0"/>
        <v>3.3725490196078427</v>
      </c>
      <c r="F21" s="10">
        <f t="shared" si="0"/>
        <v>2.9664324746291961</v>
      </c>
      <c r="G21" s="10">
        <f t="shared" si="0"/>
        <v>3.5608308605341246</v>
      </c>
      <c r="H21" s="10">
        <f t="shared" si="0"/>
        <v>3.2303370786516856</v>
      </c>
      <c r="I21" s="10">
        <f t="shared" si="0"/>
        <v>3.6784741144414173</v>
      </c>
      <c r="J21" s="10">
        <f t="shared" si="0"/>
        <v>4.3024771838331155</v>
      </c>
      <c r="K21" s="10">
        <f t="shared" si="0"/>
        <v>4.2226487523992322</v>
      </c>
      <c r="L21" s="10">
        <f t="shared" si="0"/>
        <v>4.4284859365649316</v>
      </c>
      <c r="M21" s="10">
        <f t="shared" si="0"/>
        <v>3.8393384524512699</v>
      </c>
      <c r="N21" s="10">
        <f t="shared" si="0"/>
        <v>3.2296650717703352</v>
      </c>
      <c r="O21" s="10">
        <f t="shared" si="0"/>
        <v>3.4521158129175946</v>
      </c>
      <c r="P21" s="10">
        <f t="shared" si="0"/>
        <v>2.9940119760479043</v>
      </c>
      <c r="Q21" s="10">
        <f t="shared" si="0"/>
        <v>2.4377318494965552</v>
      </c>
      <c r="R21" s="10">
        <f t="shared" ref="R21:S21" si="8">R11/R$3*100</f>
        <v>2.3457419683834777</v>
      </c>
      <c r="S21" s="10">
        <f t="shared" si="8"/>
        <v>2.4038461538461542</v>
      </c>
    </row>
    <row r="22" spans="1:19" x14ac:dyDescent="0.2">
      <c r="A22" s="5" t="s">
        <v>19</v>
      </c>
      <c r="B22" s="10">
        <f t="shared" si="0"/>
        <v>8.9928057553956844E-2</v>
      </c>
      <c r="C22" s="10">
        <f t="shared" si="0"/>
        <v>0</v>
      </c>
      <c r="D22" s="10">
        <f t="shared" si="0"/>
        <v>1.2096774193548387</v>
      </c>
      <c r="E22" s="10">
        <f t="shared" si="0"/>
        <v>1.0196078431372551</v>
      </c>
      <c r="F22" s="10">
        <f t="shared" si="0"/>
        <v>1.249024199843872</v>
      </c>
      <c r="G22" s="10">
        <f t="shared" si="0"/>
        <v>2.8931750741839761</v>
      </c>
      <c r="H22" s="10">
        <f t="shared" si="0"/>
        <v>2.9494382022471908</v>
      </c>
      <c r="I22" s="10">
        <f t="shared" si="0"/>
        <v>3.9509536784741144</v>
      </c>
      <c r="J22" s="10">
        <f t="shared" si="0"/>
        <v>4.5632333767926987</v>
      </c>
      <c r="K22" s="10">
        <f t="shared" si="0"/>
        <v>4.9904030710172744</v>
      </c>
      <c r="L22" s="10">
        <f t="shared" si="0"/>
        <v>5.7450628366247756</v>
      </c>
      <c r="M22" s="10">
        <f t="shared" si="0"/>
        <v>6.4382752510336676</v>
      </c>
      <c r="N22" s="10">
        <f t="shared" si="0"/>
        <v>6.8779904306220097</v>
      </c>
      <c r="O22" s="10">
        <f t="shared" si="0"/>
        <v>6.7371937639198212</v>
      </c>
      <c r="P22" s="10">
        <f t="shared" si="0"/>
        <v>7.0767555797495909</v>
      </c>
      <c r="Q22" s="10">
        <f t="shared" si="0"/>
        <v>8.214096449390567</v>
      </c>
      <c r="R22" s="10">
        <f t="shared" ref="R22:S22" si="9">R12/R$3*100</f>
        <v>9.5869454360020399</v>
      </c>
      <c r="S22" s="10">
        <f t="shared" si="9"/>
        <v>9.7115384615384617</v>
      </c>
    </row>
    <row r="23" spans="1:19" x14ac:dyDescent="0.2">
      <c r="A23" s="6" t="s">
        <v>21</v>
      </c>
      <c r="B23" s="7"/>
      <c r="C23" s="7"/>
      <c r="D23" s="7"/>
      <c r="E23" s="7"/>
      <c r="F23" s="7"/>
      <c r="G23" s="7"/>
      <c r="H23" s="7"/>
      <c r="I23" s="7"/>
      <c r="J23" s="7"/>
      <c r="K23" s="7"/>
      <c r="L23" s="7"/>
      <c r="M23" s="7"/>
      <c r="N23" s="7"/>
      <c r="O23" s="7"/>
      <c r="P23" s="7"/>
      <c r="Q23" s="7"/>
      <c r="R23" s="7"/>
      <c r="S23" s="7"/>
    </row>
    <row r="24" spans="1:19" x14ac:dyDescent="0.2">
      <c r="A24" s="5" t="s">
        <v>13</v>
      </c>
      <c r="B24" s="10">
        <f>B4/(B$3-B$11-B$12)*100</f>
        <v>0.46425255338904359</v>
      </c>
      <c r="C24" s="10">
        <f t="shared" ref="C24:Q30" si="10">C4/(C$3-C$11-C$12)*100</f>
        <v>0.35180299032541779</v>
      </c>
      <c r="D24" s="10">
        <f t="shared" si="10"/>
        <v>0.42229729729729731</v>
      </c>
      <c r="E24" s="10">
        <f t="shared" si="10"/>
        <v>0.49220672682526662</v>
      </c>
      <c r="F24" s="10">
        <f t="shared" si="10"/>
        <v>0.40749796251018744</v>
      </c>
      <c r="G24" s="10">
        <f t="shared" si="10"/>
        <v>0.31720856463124503</v>
      </c>
      <c r="H24" s="10">
        <f t="shared" si="10"/>
        <v>0.29940119760479045</v>
      </c>
      <c r="I24" s="10">
        <f t="shared" si="10"/>
        <v>0.36873156342182889</v>
      </c>
      <c r="J24" s="10">
        <f t="shared" si="10"/>
        <v>0.35765379113018597</v>
      </c>
      <c r="K24" s="10">
        <f t="shared" si="10"/>
        <v>0.42283298097251587</v>
      </c>
      <c r="L24" s="10">
        <f t="shared" si="10"/>
        <v>0.33311125916055961</v>
      </c>
      <c r="M24" s="10">
        <f t="shared" si="10"/>
        <v>0.46082949308755761</v>
      </c>
      <c r="N24" s="10">
        <f t="shared" si="10"/>
        <v>0.2661343978709248</v>
      </c>
      <c r="O24" s="10">
        <f t="shared" si="10"/>
        <v>0.30998140111593309</v>
      </c>
      <c r="P24" s="10">
        <f t="shared" si="10"/>
        <v>0.24213075060532688</v>
      </c>
      <c r="Q24" s="10">
        <f t="shared" si="10"/>
        <v>0.23724792408066431</v>
      </c>
      <c r="R24" s="10">
        <f t="shared" ref="R24:S24" si="11">R4/(R$3-R$11-R$12)*100</f>
        <v>0.28951939779965258</v>
      </c>
      <c r="S24" s="10">
        <f t="shared" si="11"/>
        <v>0.2735229759299781</v>
      </c>
    </row>
    <row r="25" spans="1:19" x14ac:dyDescent="0.2">
      <c r="A25" s="5" t="s">
        <v>14</v>
      </c>
      <c r="B25" s="10">
        <f t="shared" ref="B25:M30" si="12">B5/(B$3-B$11-B$12)*100</f>
        <v>9.2850510677808717</v>
      </c>
      <c r="C25" s="10">
        <f t="shared" si="12"/>
        <v>9.4107299912049243</v>
      </c>
      <c r="D25" s="10">
        <f t="shared" si="12"/>
        <v>9.2905405405405403</v>
      </c>
      <c r="E25" s="10">
        <f t="shared" si="12"/>
        <v>10.582444626743232</v>
      </c>
      <c r="F25" s="10">
        <f t="shared" si="12"/>
        <v>10.676446617766912</v>
      </c>
      <c r="G25" s="10">
        <f t="shared" si="12"/>
        <v>12.133227597145122</v>
      </c>
      <c r="H25" s="10">
        <f t="shared" si="12"/>
        <v>13.248502994011977</v>
      </c>
      <c r="I25" s="10">
        <f t="shared" si="12"/>
        <v>13.569321533923304</v>
      </c>
      <c r="J25" s="10">
        <f t="shared" si="12"/>
        <v>13.01859799713877</v>
      </c>
      <c r="K25" s="10">
        <f t="shared" si="12"/>
        <v>13.460183227625089</v>
      </c>
      <c r="L25" s="10">
        <f t="shared" si="12"/>
        <v>14.590273151232511</v>
      </c>
      <c r="M25" s="10">
        <f t="shared" si="12"/>
        <v>14.483212639894669</v>
      </c>
      <c r="N25" s="10">
        <f t="shared" si="10"/>
        <v>15.302727877578176</v>
      </c>
      <c r="O25" s="10">
        <f t="shared" si="10"/>
        <v>15.685058896466211</v>
      </c>
      <c r="P25" s="10">
        <f t="shared" si="10"/>
        <v>16.222760290556902</v>
      </c>
      <c r="Q25" s="10">
        <f t="shared" si="10"/>
        <v>17.081850533807831</v>
      </c>
      <c r="R25" s="10">
        <f t="shared" ref="R25:S25" si="13">R5/(R$3-R$11-R$12)*100</f>
        <v>18.181818181818183</v>
      </c>
      <c r="S25" s="10">
        <f t="shared" si="13"/>
        <v>19.63894967177243</v>
      </c>
    </row>
    <row r="26" spans="1:19" x14ac:dyDescent="0.2">
      <c r="A26" s="5" t="s">
        <v>15</v>
      </c>
      <c r="B26" s="10">
        <f t="shared" si="12"/>
        <v>3.7140204271123487</v>
      </c>
      <c r="C26" s="10">
        <f t="shared" si="12"/>
        <v>3.2541776605101145</v>
      </c>
      <c r="D26" s="10">
        <f t="shared" si="12"/>
        <v>3.125</v>
      </c>
      <c r="E26" s="10">
        <f t="shared" si="12"/>
        <v>3.5274815422477444</v>
      </c>
      <c r="F26" s="10">
        <f t="shared" si="12"/>
        <v>3.9119804400977993</v>
      </c>
      <c r="G26" s="10">
        <f t="shared" si="12"/>
        <v>3.2513877874702621</v>
      </c>
      <c r="H26" s="10">
        <f t="shared" si="12"/>
        <v>3.44311377245509</v>
      </c>
      <c r="I26" s="10">
        <f t="shared" si="12"/>
        <v>3.4660766961651919</v>
      </c>
      <c r="J26" s="10">
        <f t="shared" si="12"/>
        <v>3.648068669527897</v>
      </c>
      <c r="K26" s="10">
        <f t="shared" si="12"/>
        <v>3.8054968287526427</v>
      </c>
      <c r="L26" s="10">
        <f t="shared" si="12"/>
        <v>3.930712858094604</v>
      </c>
      <c r="M26" s="10">
        <f t="shared" si="12"/>
        <v>3.9499670836076368</v>
      </c>
      <c r="N26" s="10">
        <f t="shared" si="10"/>
        <v>4.5242847638057224</v>
      </c>
      <c r="O26" s="10">
        <f t="shared" si="10"/>
        <v>5.021698698078116</v>
      </c>
      <c r="P26" s="10">
        <f t="shared" si="10"/>
        <v>5.690072639225181</v>
      </c>
      <c r="Q26" s="10">
        <f t="shared" si="10"/>
        <v>5.456702253855279</v>
      </c>
      <c r="R26" s="10">
        <f t="shared" ref="R26:S26" si="14">R6/(R$3-R$11-R$12)*100</f>
        <v>5.4429646786334684</v>
      </c>
      <c r="S26" s="10">
        <f t="shared" si="14"/>
        <v>5.0875273522975935</v>
      </c>
    </row>
    <row r="27" spans="1:19" x14ac:dyDescent="0.2">
      <c r="A27" s="5" t="s">
        <v>16</v>
      </c>
      <c r="B27" s="10">
        <f t="shared" si="12"/>
        <v>3.5283194057567315</v>
      </c>
      <c r="C27" s="10">
        <f t="shared" si="12"/>
        <v>3.3421284080914688</v>
      </c>
      <c r="D27" s="10">
        <f t="shared" si="12"/>
        <v>3.2094594594594592</v>
      </c>
      <c r="E27" s="10">
        <f t="shared" si="12"/>
        <v>3.1993437243642329</v>
      </c>
      <c r="F27" s="10">
        <f t="shared" si="12"/>
        <v>3.4229828850855744</v>
      </c>
      <c r="G27" s="10">
        <f t="shared" si="12"/>
        <v>3.6478984932593184</v>
      </c>
      <c r="H27" s="10">
        <f t="shared" si="12"/>
        <v>3.5928143712574849</v>
      </c>
      <c r="I27" s="10">
        <f t="shared" si="12"/>
        <v>3.0973451327433628</v>
      </c>
      <c r="J27" s="10">
        <f t="shared" si="12"/>
        <v>3.1473533619456364</v>
      </c>
      <c r="K27" s="10">
        <f t="shared" si="12"/>
        <v>3.5236081747709656</v>
      </c>
      <c r="L27" s="10">
        <f t="shared" si="12"/>
        <v>3.9973351099267154</v>
      </c>
      <c r="M27" s="10">
        <f t="shared" si="12"/>
        <v>4.6741277156023697</v>
      </c>
      <c r="N27" s="10">
        <f t="shared" si="10"/>
        <v>4.0585495675316032</v>
      </c>
      <c r="O27" s="10">
        <f t="shared" si="10"/>
        <v>4.2157470551766894</v>
      </c>
      <c r="P27" s="10">
        <f t="shared" si="10"/>
        <v>3.9346246973365617</v>
      </c>
      <c r="Q27" s="10">
        <f t="shared" si="10"/>
        <v>5.160142348754448</v>
      </c>
      <c r="R27" s="10">
        <f t="shared" ref="R27:S27" si="15">R7/(R$3-R$11-R$12)*100</f>
        <v>5.6745801968731904</v>
      </c>
      <c r="S27" s="10">
        <f t="shared" si="15"/>
        <v>5.6345733041575494</v>
      </c>
    </row>
    <row r="28" spans="1:19" x14ac:dyDescent="0.2">
      <c r="A28" s="5" t="s">
        <v>39</v>
      </c>
      <c r="B28" s="10">
        <f t="shared" si="12"/>
        <v>0</v>
      </c>
      <c r="C28" s="10">
        <f t="shared" si="12"/>
        <v>0</v>
      </c>
      <c r="D28" s="10">
        <f t="shared" si="12"/>
        <v>0</v>
      </c>
      <c r="E28" s="10">
        <f t="shared" si="12"/>
        <v>0</v>
      </c>
      <c r="F28" s="10">
        <f t="shared" si="12"/>
        <v>0</v>
      </c>
      <c r="G28" s="10">
        <f t="shared" si="12"/>
        <v>0</v>
      </c>
      <c r="H28" s="10">
        <f t="shared" si="12"/>
        <v>0</v>
      </c>
      <c r="I28" s="10">
        <f t="shared" si="12"/>
        <v>0</v>
      </c>
      <c r="J28" s="10">
        <f t="shared" si="12"/>
        <v>0</v>
      </c>
      <c r="K28" s="10">
        <f t="shared" si="12"/>
        <v>7.0472163495419307E-2</v>
      </c>
      <c r="L28" s="10">
        <f t="shared" si="12"/>
        <v>0.13324450366422386</v>
      </c>
      <c r="M28" s="10">
        <f t="shared" si="12"/>
        <v>6.5832784726793936E-2</v>
      </c>
      <c r="N28" s="10">
        <f t="shared" si="10"/>
        <v>6.65335994677312E-2</v>
      </c>
      <c r="O28" s="10">
        <f t="shared" si="10"/>
        <v>6.1996280223186609E-2</v>
      </c>
      <c r="P28" s="10">
        <f t="shared" si="10"/>
        <v>6.0532687651331719E-2</v>
      </c>
      <c r="Q28" s="10">
        <f t="shared" si="10"/>
        <v>5.9311981020166077E-2</v>
      </c>
      <c r="R28" s="10">
        <f t="shared" ref="R28:S28" si="16">R8/(R$3-R$11-R$12)*100</f>
        <v>5.790387955993051E-2</v>
      </c>
      <c r="S28" s="10">
        <f t="shared" si="16"/>
        <v>5.4704595185995623E-2</v>
      </c>
    </row>
    <row r="29" spans="1:19" x14ac:dyDescent="0.2">
      <c r="A29" s="5" t="s">
        <v>17</v>
      </c>
      <c r="B29" s="10">
        <f t="shared" si="12"/>
        <v>83.008356545961007</v>
      </c>
      <c r="C29" s="10">
        <f t="shared" si="12"/>
        <v>83.64116094986808</v>
      </c>
      <c r="D29" s="10">
        <f t="shared" si="12"/>
        <v>83.699324324324323</v>
      </c>
      <c r="E29" s="10">
        <f t="shared" si="12"/>
        <v>81.95242001640689</v>
      </c>
      <c r="F29" s="10">
        <f t="shared" si="12"/>
        <v>81.173594132029336</v>
      </c>
      <c r="G29" s="10">
        <f t="shared" si="12"/>
        <v>80.095162569389373</v>
      </c>
      <c r="H29" s="10">
        <f t="shared" si="12"/>
        <v>78.892215568862284</v>
      </c>
      <c r="I29" s="10">
        <f t="shared" si="12"/>
        <v>78.761061946902657</v>
      </c>
      <c r="J29" s="10">
        <f t="shared" si="12"/>
        <v>79.184549356223172</v>
      </c>
      <c r="K29" s="10">
        <f t="shared" si="12"/>
        <v>78.224101479915433</v>
      </c>
      <c r="L29" s="10">
        <f t="shared" si="12"/>
        <v>76.615589606928708</v>
      </c>
      <c r="M29" s="10">
        <f t="shared" si="12"/>
        <v>75.905200789993415</v>
      </c>
      <c r="N29" s="10">
        <f t="shared" si="10"/>
        <v>75.382568196939459</v>
      </c>
      <c r="O29" s="10">
        <f t="shared" si="10"/>
        <v>74.333539987600744</v>
      </c>
      <c r="P29" s="10">
        <f t="shared" si="10"/>
        <v>73.365617433414045</v>
      </c>
      <c r="Q29" s="10">
        <f t="shared" si="10"/>
        <v>71.35231316725978</v>
      </c>
      <c r="R29" s="10">
        <f t="shared" ref="R29:S29" si="17">R9/(R$3-R$11-R$12)*100</f>
        <v>69.484655471916625</v>
      </c>
      <c r="S29" s="10">
        <f t="shared" si="17"/>
        <v>68.380743982494536</v>
      </c>
    </row>
    <row r="30" spans="1:19" x14ac:dyDescent="0.2">
      <c r="A30" s="5" t="s">
        <v>18</v>
      </c>
      <c r="B30" s="10">
        <f t="shared" si="12"/>
        <v>0</v>
      </c>
      <c r="C30" s="10">
        <f t="shared" si="12"/>
        <v>0</v>
      </c>
      <c r="D30" s="10">
        <f t="shared" si="12"/>
        <v>0.2533783783783784</v>
      </c>
      <c r="E30" s="10">
        <f t="shared" si="12"/>
        <v>0.24610336341263331</v>
      </c>
      <c r="F30" s="10">
        <f t="shared" si="12"/>
        <v>0.40749796251018744</v>
      </c>
      <c r="G30" s="10">
        <f t="shared" si="12"/>
        <v>0.55511498810467885</v>
      </c>
      <c r="H30" s="10">
        <f t="shared" si="12"/>
        <v>0.5239520958083832</v>
      </c>
      <c r="I30" s="10">
        <f t="shared" si="12"/>
        <v>0.73746312684365778</v>
      </c>
      <c r="J30" s="10">
        <f t="shared" si="12"/>
        <v>0.64377682403433478</v>
      </c>
      <c r="K30" s="10">
        <f t="shared" si="12"/>
        <v>0.49330514446793516</v>
      </c>
      <c r="L30" s="10">
        <f t="shared" si="12"/>
        <v>0.39973351099267157</v>
      </c>
      <c r="M30" s="10">
        <f t="shared" si="12"/>
        <v>0.46082949308755761</v>
      </c>
      <c r="N30" s="10">
        <f t="shared" si="10"/>
        <v>0.39920159680638717</v>
      </c>
      <c r="O30" s="10">
        <f t="shared" si="10"/>
        <v>0.37197768133911968</v>
      </c>
      <c r="P30" s="10">
        <f t="shared" si="10"/>
        <v>0.48426150121065376</v>
      </c>
      <c r="Q30" s="10">
        <f t="shared" si="10"/>
        <v>0.65243179122182682</v>
      </c>
      <c r="R30" s="10">
        <f t="shared" ref="R30:S30" si="18">R10/(R$3-R$11-R$12)*100</f>
        <v>0.86855819339895779</v>
      </c>
      <c r="S30" s="10">
        <f t="shared" si="18"/>
        <v>0.92997811816192566</v>
      </c>
    </row>
    <row r="31" spans="1:19" ht="116.25" customHeight="1" x14ac:dyDescent="0.2">
      <c r="A31" s="20" t="s">
        <v>36</v>
      </c>
      <c r="B31" s="20"/>
      <c r="C31" s="20"/>
      <c r="D31" s="20"/>
      <c r="E31" s="20"/>
      <c r="F31" s="20"/>
      <c r="G31" s="20"/>
      <c r="H31" s="20"/>
      <c r="I31" s="20"/>
      <c r="J31" s="20"/>
      <c r="K31" s="20"/>
      <c r="L31" s="20"/>
      <c r="M31" s="20"/>
      <c r="N31" s="20"/>
      <c r="O31" s="20"/>
      <c r="P31" s="20"/>
      <c r="Q31" s="20"/>
      <c r="R31" s="20"/>
      <c r="S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Fac by RaceEth</vt:lpstr>
      <vt:lpstr>FT Fac by RaceEth</vt:lpstr>
      <vt:lpstr>PT Fac by RaceEth</vt:lpstr>
      <vt:lpstr>Ten-TT Fac by RaceEth</vt:lpstr>
      <vt:lpstr>Non-TT Fac by RaceEth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2024-04-02T16:28:26Z</cp:lastPrinted>
  <dcterms:created xsi:type="dcterms:W3CDTF">2015-04-20T19:21:38Z</dcterms:created>
  <dcterms:modified xsi:type="dcterms:W3CDTF">2024-04-02T16:31:30Z</dcterms:modified>
</cp:coreProperties>
</file>